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firstSheet="5" activeTab="12"/>
  </bookViews>
  <sheets>
    <sheet name="GHRU Saikheda" sheetId="2" r:id="rId1"/>
    <sheet name="GHRU Amravati" sheetId="3" r:id="rId2"/>
    <sheet name="GHRCE" sheetId="5" r:id="rId3"/>
    <sheet name="GHRIETN" sheetId="6" r:id="rId4"/>
    <sheet name="GHRCCST" sheetId="7" r:id="rId5"/>
    <sheet name="GHRLS" sheetId="8" r:id="rId6"/>
    <sheet name="GHRIMRN" sheetId="9" r:id="rId7"/>
    <sheet name="GHRSBMN" sheetId="10" r:id="rId8"/>
    <sheet name="SRWC" sheetId="11" r:id="rId9"/>
    <sheet name="GHRV(SB)" sheetId="12" r:id="rId10"/>
    <sheet name="GHRV(CBSE)" sheetId="13" r:id="rId11"/>
    <sheet name="GHRIBM,J" sheetId="14" r:id="rId12"/>
    <sheet name="GHRJC,J" sheetId="15" r:id="rId13"/>
    <sheet name="GHRCEM,P" sheetId="16" r:id="rId14"/>
    <sheet name="GHRIET,P" sheetId="17" r:id="rId15"/>
    <sheet name="GHRIMR,P" sheetId="18" r:id="rId16"/>
    <sheet name="GHRCACS,P" sheetId="19" r:id="rId17"/>
    <sheet name="GHRJC,P" sheetId="20" r:id="rId18"/>
  </sheets>
  <calcPr calcId="124519"/>
</workbook>
</file>

<file path=xl/calcChain.xml><?xml version="1.0" encoding="utf-8"?>
<calcChain xmlns="http://schemas.openxmlformats.org/spreadsheetml/2006/main">
  <c r="B8" i="20"/>
  <c r="D7"/>
  <c r="C7"/>
  <c r="D6"/>
  <c r="C6"/>
  <c r="D5"/>
  <c r="C5"/>
  <c r="D4"/>
  <c r="D8" s="1"/>
  <c r="C4"/>
  <c r="C8" s="1"/>
  <c r="B8" i="19"/>
  <c r="D7"/>
  <c r="C7"/>
  <c r="D6"/>
  <c r="C6"/>
  <c r="D5"/>
  <c r="C5"/>
  <c r="D4"/>
  <c r="D8" s="1"/>
  <c r="C4"/>
  <c r="C8" s="1"/>
  <c r="B5" i="18"/>
  <c r="D4"/>
  <c r="D5" s="1"/>
  <c r="C4"/>
  <c r="C5" s="1"/>
  <c r="D25" i="17"/>
  <c r="C25"/>
  <c r="B25"/>
  <c r="C24"/>
  <c r="B24"/>
  <c r="D23"/>
  <c r="C23"/>
  <c r="D22"/>
  <c r="C22"/>
  <c r="D21"/>
  <c r="D24" s="1"/>
  <c r="C21"/>
  <c r="D19"/>
  <c r="B19"/>
  <c r="D18"/>
  <c r="C18"/>
  <c r="D17"/>
  <c r="C17"/>
  <c r="D16"/>
  <c r="C16"/>
  <c r="D15"/>
  <c r="C15"/>
  <c r="D14"/>
  <c r="C14"/>
  <c r="D13"/>
  <c r="C13"/>
  <c r="C19" s="1"/>
  <c r="D10"/>
  <c r="C10"/>
  <c r="D9"/>
  <c r="C9"/>
  <c r="D8"/>
  <c r="C8"/>
  <c r="D7"/>
  <c r="C7"/>
  <c r="B6"/>
  <c r="B11" s="1"/>
  <c r="D5"/>
  <c r="C5"/>
  <c r="D26" i="16"/>
  <c r="B26"/>
  <c r="D25"/>
  <c r="C25"/>
  <c r="D24"/>
  <c r="C24"/>
  <c r="D23"/>
  <c r="C23"/>
  <c r="D22"/>
  <c r="C22"/>
  <c r="D21"/>
  <c r="C21"/>
  <c r="C26" s="1"/>
  <c r="B19"/>
  <c r="D18"/>
  <c r="C18"/>
  <c r="D17"/>
  <c r="C17"/>
  <c r="D16"/>
  <c r="C16"/>
  <c r="D15"/>
  <c r="C15"/>
  <c r="D14"/>
  <c r="D19" s="1"/>
  <c r="C14"/>
  <c r="C19" s="1"/>
  <c r="B12"/>
  <c r="B27" s="1"/>
  <c r="D11"/>
  <c r="C11"/>
  <c r="D10"/>
  <c r="C10"/>
  <c r="D9"/>
  <c r="C9"/>
  <c r="D8"/>
  <c r="C8"/>
  <c r="B7"/>
  <c r="C7" s="1"/>
  <c r="D6"/>
  <c r="C6"/>
  <c r="D5"/>
  <c r="C5"/>
  <c r="C12" s="1"/>
  <c r="C27" s="1"/>
  <c r="B8" i="15"/>
  <c r="D7"/>
  <c r="C7"/>
  <c r="D6"/>
  <c r="C6"/>
  <c r="D5"/>
  <c r="C5"/>
  <c r="D4"/>
  <c r="D8" s="1"/>
  <c r="C4"/>
  <c r="C8" s="1"/>
  <c r="D26" i="14"/>
  <c r="C26"/>
  <c r="D25"/>
  <c r="C25"/>
  <c r="D24"/>
  <c r="C24"/>
  <c r="D23"/>
  <c r="C23"/>
  <c r="D22"/>
  <c r="C22"/>
  <c r="C21"/>
  <c r="B21"/>
  <c r="D20"/>
  <c r="C20"/>
  <c r="D19"/>
  <c r="C19"/>
  <c r="D18"/>
  <c r="C18"/>
  <c r="D17"/>
  <c r="C17"/>
  <c r="D16"/>
  <c r="C16"/>
  <c r="D15"/>
  <c r="D21" s="1"/>
  <c r="C15"/>
  <c r="D13"/>
  <c r="D28" s="1"/>
  <c r="B13"/>
  <c r="B28" s="1"/>
  <c r="D12"/>
  <c r="C12"/>
  <c r="D11"/>
  <c r="C11"/>
  <c r="D10"/>
  <c r="C10"/>
  <c r="D9"/>
  <c r="C9"/>
  <c r="D8"/>
  <c r="C8"/>
  <c r="D7"/>
  <c r="C7"/>
  <c r="D6"/>
  <c r="C6"/>
  <c r="D5"/>
  <c r="C5"/>
  <c r="C13" s="1"/>
  <c r="C28" s="1"/>
  <c r="D12" i="13"/>
  <c r="B12"/>
  <c r="D11"/>
  <c r="C11"/>
  <c r="D10"/>
  <c r="C10"/>
  <c r="D9"/>
  <c r="C9"/>
  <c r="D8"/>
  <c r="C8"/>
  <c r="D7"/>
  <c r="C7"/>
  <c r="D6"/>
  <c r="C6"/>
  <c r="D5"/>
  <c r="C5"/>
  <c r="D4"/>
  <c r="C4"/>
  <c r="C12" s="1"/>
  <c r="D12" i="12"/>
  <c r="B12"/>
  <c r="D11"/>
  <c r="C11"/>
  <c r="D10"/>
  <c r="C10"/>
  <c r="D9"/>
  <c r="C9"/>
  <c r="D8"/>
  <c r="C8"/>
  <c r="D7"/>
  <c r="C7"/>
  <c r="D6"/>
  <c r="C6"/>
  <c r="D5"/>
  <c r="C5"/>
  <c r="D4"/>
  <c r="C4"/>
  <c r="C12" s="1"/>
  <c r="B6" i="11"/>
  <c r="D5"/>
  <c r="D6" s="1"/>
  <c r="C5"/>
  <c r="D4"/>
  <c r="C4"/>
  <c r="C6" s="1"/>
  <c r="D4" i="10"/>
  <c r="D5" s="1"/>
  <c r="C4"/>
  <c r="C5" s="1"/>
  <c r="B4"/>
  <c r="B5" s="1"/>
  <c r="C5" i="9"/>
  <c r="B5"/>
  <c r="D4"/>
  <c r="D5" s="1"/>
  <c r="C4"/>
  <c r="B6" i="8"/>
  <c r="D5"/>
  <c r="C5"/>
  <c r="D4"/>
  <c r="D6" s="1"/>
  <c r="C4"/>
  <c r="C6" s="1"/>
  <c r="D6" i="7"/>
  <c r="C6"/>
  <c r="B6"/>
  <c r="C4"/>
  <c r="D4"/>
  <c r="C5"/>
  <c r="D5"/>
  <c r="D53" i="6"/>
  <c r="C53"/>
  <c r="B53"/>
  <c r="B45"/>
  <c r="D11" i="17" l="1"/>
  <c r="C11"/>
  <c r="D6"/>
  <c r="C6"/>
  <c r="D12" i="16"/>
  <c r="D27" s="1"/>
  <c r="D7"/>
  <c r="B52" i="6"/>
  <c r="D51"/>
  <c r="C51"/>
  <c r="D50"/>
  <c r="C50"/>
  <c r="D49"/>
  <c r="C49"/>
  <c r="D48"/>
  <c r="C48"/>
  <c r="D47"/>
  <c r="C47"/>
  <c r="D46"/>
  <c r="C46"/>
  <c r="C52" s="1"/>
  <c r="D44"/>
  <c r="C44"/>
  <c r="D43"/>
  <c r="C43"/>
  <c r="D42"/>
  <c r="C42"/>
  <c r="B41"/>
  <c r="D40"/>
  <c r="C40"/>
  <c r="D39"/>
  <c r="C39"/>
  <c r="D38"/>
  <c r="C38"/>
  <c r="D37"/>
  <c r="C37"/>
  <c r="D36"/>
  <c r="C36"/>
  <c r="D33"/>
  <c r="C33"/>
  <c r="D32"/>
  <c r="C32"/>
  <c r="D31"/>
  <c r="C31"/>
  <c r="D30"/>
  <c r="C30"/>
  <c r="B29"/>
  <c r="C29" s="1"/>
  <c r="B28"/>
  <c r="B26"/>
  <c r="D25"/>
  <c r="C25"/>
  <c r="D24"/>
  <c r="C24"/>
  <c r="D23"/>
  <c r="C23"/>
  <c r="D22"/>
  <c r="D26" s="1"/>
  <c r="C22"/>
  <c r="B20"/>
  <c r="D19"/>
  <c r="C19"/>
  <c r="D18"/>
  <c r="C18"/>
  <c r="D17"/>
  <c r="C17"/>
  <c r="D16"/>
  <c r="C16"/>
  <c r="D15"/>
  <c r="C15"/>
  <c r="D14"/>
  <c r="C14"/>
  <c r="D11"/>
  <c r="C11"/>
  <c r="D10"/>
  <c r="C10"/>
  <c r="D9"/>
  <c r="C9"/>
  <c r="D8"/>
  <c r="C8"/>
  <c r="D7"/>
  <c r="C7"/>
  <c r="D6"/>
  <c r="C6"/>
  <c r="B5"/>
  <c r="D5" s="1"/>
  <c r="D34" i="5"/>
  <c r="C34"/>
  <c r="D32"/>
  <c r="C32"/>
  <c r="D31"/>
  <c r="C31"/>
  <c r="D30"/>
  <c r="C30"/>
  <c r="D29"/>
  <c r="C29"/>
  <c r="D28"/>
  <c r="C28"/>
  <c r="B27"/>
  <c r="B33" s="1"/>
  <c r="D26"/>
  <c r="C26"/>
  <c r="B24"/>
  <c r="D23"/>
  <c r="C23"/>
  <c r="D22"/>
  <c r="C22"/>
  <c r="D21"/>
  <c r="C21"/>
  <c r="D20"/>
  <c r="C20"/>
  <c r="D19"/>
  <c r="C19"/>
  <c r="D18"/>
  <c r="C18"/>
  <c r="D17"/>
  <c r="C17"/>
  <c r="D16"/>
  <c r="C16"/>
  <c r="C24" s="1"/>
  <c r="D13"/>
  <c r="C13"/>
  <c r="D12"/>
  <c r="C12"/>
  <c r="D11"/>
  <c r="C11"/>
  <c r="B10"/>
  <c r="D10" s="1"/>
  <c r="D9"/>
  <c r="C9"/>
  <c r="B8"/>
  <c r="C8" s="1"/>
  <c r="B7"/>
  <c r="D7" s="1"/>
  <c r="D6"/>
  <c r="C6"/>
  <c r="D5"/>
  <c r="C5"/>
  <c r="E63" i="2"/>
  <c r="E62"/>
  <c r="E61"/>
  <c r="E59"/>
  <c r="E58"/>
  <c r="E57"/>
  <c r="E56"/>
  <c r="E55"/>
  <c r="E54"/>
  <c r="E52"/>
  <c r="E51"/>
  <c r="E50"/>
  <c r="E49"/>
  <c r="E48"/>
  <c r="E47"/>
  <c r="E45"/>
  <c r="E44"/>
  <c r="E43"/>
  <c r="E42"/>
  <c r="E41"/>
  <c r="E39"/>
  <c r="E38"/>
  <c r="E37"/>
  <c r="E36"/>
  <c r="E33"/>
  <c r="E32"/>
  <c r="E31"/>
  <c r="E30"/>
  <c r="E29"/>
  <c r="E26"/>
  <c r="E25"/>
  <c r="E24"/>
  <c r="E23"/>
  <c r="E20"/>
  <c r="E19"/>
  <c r="E18"/>
  <c r="E17"/>
  <c r="D24" i="5" l="1"/>
  <c r="D52" i="6"/>
  <c r="D45"/>
  <c r="C45"/>
  <c r="D41"/>
  <c r="C20"/>
  <c r="D20"/>
  <c r="D12"/>
  <c r="C26"/>
  <c r="C41"/>
  <c r="B12"/>
  <c r="C5"/>
  <c r="C12" s="1"/>
  <c r="B34"/>
  <c r="C28"/>
  <c r="C34" s="1"/>
  <c r="D29"/>
  <c r="D28"/>
  <c r="D8" i="5"/>
  <c r="C10"/>
  <c r="B14"/>
  <c r="B35" s="1"/>
  <c r="C7"/>
  <c r="C14" s="1"/>
  <c r="D14"/>
  <c r="D27"/>
  <c r="D33" s="1"/>
  <c r="C27"/>
  <c r="C33" s="1"/>
  <c r="E66" i="3"/>
  <c r="E65"/>
  <c r="E64"/>
  <c r="E62"/>
  <c r="E61"/>
  <c r="E60"/>
  <c r="E58"/>
  <c r="E57"/>
  <c r="E56"/>
  <c r="E55"/>
  <c r="E54"/>
  <c r="E53"/>
  <c r="E52"/>
  <c r="E51"/>
  <c r="E50"/>
  <c r="E49"/>
  <c r="E48"/>
  <c r="E46"/>
  <c r="E44"/>
  <c r="E43"/>
  <c r="E42"/>
  <c r="E41"/>
  <c r="E40"/>
  <c r="E39"/>
  <c r="E36"/>
  <c r="E35"/>
  <c r="E34"/>
  <c r="E33"/>
  <c r="E32"/>
  <c r="E31"/>
  <c r="E30"/>
  <c r="E29"/>
  <c r="E28"/>
  <c r="E27"/>
  <c r="E26"/>
  <c r="E25"/>
  <c r="E24"/>
  <c r="E23"/>
  <c r="E22"/>
  <c r="E19"/>
  <c r="E18"/>
  <c r="E17"/>
  <c r="E16"/>
  <c r="E15"/>
  <c r="E12"/>
  <c r="E11"/>
  <c r="E10"/>
  <c r="E9"/>
  <c r="E8"/>
  <c r="F70"/>
  <c r="E8" i="2"/>
  <c r="E9"/>
  <c r="E10"/>
  <c r="E11"/>
  <c r="E12"/>
  <c r="E13"/>
  <c r="E14"/>
  <c r="E7"/>
  <c r="D34" i="6" l="1"/>
  <c r="C35" i="5"/>
  <c r="D35"/>
  <c r="F66" i="3"/>
  <c r="F65"/>
  <c r="F64"/>
  <c r="F62"/>
  <c r="F61"/>
  <c r="F60"/>
  <c r="F58"/>
  <c r="F57"/>
  <c r="F56"/>
  <c r="F55"/>
  <c r="F54"/>
  <c r="F53"/>
  <c r="F52"/>
  <c r="F51"/>
  <c r="F50"/>
  <c r="F49"/>
  <c r="F48"/>
  <c r="F46"/>
  <c r="F44"/>
  <c r="F43"/>
  <c r="F42"/>
  <c r="F41"/>
  <c r="F40"/>
  <c r="F39"/>
  <c r="F36"/>
  <c r="F35"/>
  <c r="F34"/>
  <c r="F33"/>
  <c r="F32"/>
  <c r="F31"/>
  <c r="F30"/>
  <c r="F29"/>
  <c r="F28"/>
  <c r="F27"/>
  <c r="F26"/>
  <c r="F25"/>
  <c r="F24"/>
  <c r="F23"/>
  <c r="F22"/>
  <c r="F19"/>
  <c r="F18"/>
  <c r="F17"/>
  <c r="F16"/>
  <c r="F15"/>
  <c r="F12"/>
  <c r="F11"/>
  <c r="F10"/>
  <c r="F8"/>
  <c r="F62" i="2"/>
  <c r="F63"/>
  <c r="F55"/>
  <c r="F56"/>
  <c r="F57"/>
  <c r="F58"/>
  <c r="F59"/>
  <c r="F48"/>
  <c r="F49"/>
  <c r="F50"/>
  <c r="F51"/>
  <c r="F52"/>
  <c r="F42"/>
  <c r="F43"/>
  <c r="F44"/>
  <c r="F45"/>
  <c r="F37"/>
  <c r="F38"/>
  <c r="F39"/>
  <c r="F30"/>
  <c r="F31"/>
  <c r="F32"/>
  <c r="F33"/>
  <c r="F24"/>
  <c r="F25"/>
  <c r="F26"/>
  <c r="F18"/>
  <c r="F19"/>
  <c r="F20"/>
  <c r="F8"/>
  <c r="F9"/>
  <c r="F10"/>
  <c r="F11"/>
  <c r="F12"/>
  <c r="F13"/>
  <c r="F14"/>
  <c r="F9" i="3" l="1"/>
  <c r="F61" i="2" l="1"/>
  <c r="F64" s="1"/>
  <c r="F54"/>
  <c r="F60" s="1"/>
  <c r="F47"/>
  <c r="F53" s="1"/>
  <c r="F41"/>
  <c r="F46" s="1"/>
  <c r="F36"/>
  <c r="F40" s="1"/>
  <c r="F29"/>
  <c r="F23"/>
  <c r="F17"/>
  <c r="F21" s="1"/>
  <c r="F7"/>
  <c r="F67" i="3"/>
  <c r="E67"/>
  <c r="F63"/>
  <c r="E63"/>
  <c r="F59"/>
  <c r="E59"/>
  <c r="F45"/>
  <c r="E45"/>
  <c r="F37"/>
  <c r="E37"/>
  <c r="F20"/>
  <c r="E20"/>
  <c r="F13"/>
  <c r="E13"/>
  <c r="F15" i="2"/>
  <c r="E15"/>
  <c r="E21"/>
  <c r="E64" l="1"/>
  <c r="E60"/>
  <c r="E53"/>
  <c r="E46"/>
  <c r="E40"/>
  <c r="E27"/>
  <c r="E34"/>
  <c r="F34"/>
  <c r="F27"/>
  <c r="F47" i="3"/>
  <c r="F68" s="1"/>
  <c r="E47"/>
  <c r="E68" s="1"/>
  <c r="F35" i="2"/>
  <c r="F65" s="1"/>
  <c r="E35" l="1"/>
  <c r="E65" s="1"/>
  <c r="D67" i="3" l="1"/>
  <c r="D63"/>
  <c r="D59"/>
  <c r="D45"/>
  <c r="D37"/>
  <c r="D20"/>
  <c r="D13"/>
  <c r="D64" i="2"/>
  <c r="D60"/>
  <c r="D53"/>
  <c r="D46"/>
  <c r="D40"/>
  <c r="D34"/>
  <c r="D27"/>
  <c r="D21"/>
  <c r="D15"/>
  <c r="D35" s="1"/>
  <c r="D65" s="1"/>
  <c r="D47" i="3" l="1"/>
  <c r="D68" s="1"/>
</calcChain>
</file>

<file path=xl/sharedStrings.xml><?xml version="1.0" encoding="utf-8"?>
<sst xmlns="http://schemas.openxmlformats.org/spreadsheetml/2006/main" count="467" uniqueCount="182">
  <si>
    <t>Sr.No.</t>
  </si>
  <si>
    <t xml:space="preserve">Name of College / Institute  </t>
  </si>
  <si>
    <t>Name of Course/s</t>
  </si>
  <si>
    <t>Intake 
(2020-21)</t>
  </si>
  <si>
    <t>B.Tech (First Year)</t>
  </si>
  <si>
    <t xml:space="preserve">Mechanical </t>
  </si>
  <si>
    <t>Electrical Engg</t>
  </si>
  <si>
    <t>Electronics</t>
  </si>
  <si>
    <t>Electronics &amp; Telecom</t>
  </si>
  <si>
    <t>Computer Science &amp; Engg.</t>
  </si>
  <si>
    <t>Information Technology</t>
  </si>
  <si>
    <t xml:space="preserve">Civil </t>
  </si>
  <si>
    <t>Artificial Intelligence</t>
  </si>
  <si>
    <t>Data Science</t>
  </si>
  <si>
    <t>Total</t>
  </si>
  <si>
    <t>B.Tech (Direct Second Year)</t>
  </si>
  <si>
    <t xml:space="preserve">Electrical </t>
  </si>
  <si>
    <t>M.Tech</t>
  </si>
  <si>
    <t>Integrated Power System</t>
  </si>
  <si>
    <t>Comp. Sci. &amp; Engg.</t>
  </si>
  <si>
    <t>VLSI</t>
  </si>
  <si>
    <t>CAD / CAM</t>
  </si>
  <si>
    <t>Transportation Engg.</t>
  </si>
  <si>
    <t>Communication Engg.</t>
  </si>
  <si>
    <t>Structural Engg</t>
  </si>
  <si>
    <t>M.B.A. (Two Years)</t>
  </si>
  <si>
    <t>All Total</t>
  </si>
  <si>
    <t>G H Raisoni Institute of Engineering &amp; Technolgy, Nagpur. (4142)</t>
  </si>
  <si>
    <t xml:space="preserve">Comp. Sci. &amp; Engg. </t>
  </si>
  <si>
    <t>CAD/CAM</t>
  </si>
  <si>
    <t>Diploma in Engg (First Year)</t>
  </si>
  <si>
    <t>Electronics &amp; Telecom [EJ]</t>
  </si>
  <si>
    <t>Mechanical [ME]</t>
  </si>
  <si>
    <t>Electrical Engineering [EE]</t>
  </si>
  <si>
    <t>Civil Engineering [CE]</t>
  </si>
  <si>
    <t>Computer Engineering [CO]</t>
  </si>
  <si>
    <t>Fire Engg (2 yr Diploma)</t>
  </si>
  <si>
    <t>Diploma in Engg (Direct Second Year)</t>
  </si>
  <si>
    <t>MBA</t>
  </si>
  <si>
    <t>MCA</t>
  </si>
  <si>
    <t>MCA (Direct Second Year)</t>
  </si>
  <si>
    <t>BCA</t>
  </si>
  <si>
    <t>M.Sc. (Com Sci)</t>
  </si>
  <si>
    <t>MCM</t>
  </si>
  <si>
    <t>BCA (Shradha Park)</t>
  </si>
  <si>
    <t>BBA (Shradha Park)</t>
  </si>
  <si>
    <t>BCCA (Shradha Park)</t>
  </si>
  <si>
    <t>G H Raisoni College of Commerce, Science &amp; Technology, Nagpur.</t>
  </si>
  <si>
    <t xml:space="preserve">BBA  </t>
  </si>
  <si>
    <t xml:space="preserve">BCCA  </t>
  </si>
  <si>
    <t>LL.B (3 years)</t>
  </si>
  <si>
    <t>LL.B (5 years)</t>
  </si>
  <si>
    <t>G H Raisoni Institute of Management &amp; Research, Khaparkheda, Nagpur (4122)</t>
  </si>
  <si>
    <t>G H Raisoni School of Business Management, Madhav Nagri, Nagpur (GHRFS) [4120]</t>
  </si>
  <si>
    <t>Sadabai Raisoni Women's College, Nagpur</t>
  </si>
  <si>
    <t>B.Sc. (Information Technology)</t>
  </si>
  <si>
    <t xml:space="preserve">Std. Ist to Std. Xth (State Board)       </t>
  </si>
  <si>
    <t>General Science - XI</t>
  </si>
  <si>
    <t>General Science - XII</t>
  </si>
  <si>
    <t>Computer Science - XI</t>
  </si>
  <si>
    <t>Computer Science - XII</t>
  </si>
  <si>
    <t>Electronics - XI</t>
  </si>
  <si>
    <t>Commerce - XI</t>
  </si>
  <si>
    <t>Commerce - XII</t>
  </si>
  <si>
    <t>Std. Ist to Std. Xth (CBSE Board)</t>
  </si>
  <si>
    <t>Engineering Graphics - XI</t>
  </si>
  <si>
    <t>G H Raisoni Institute of Business Management Jalgaon.  [5152]</t>
  </si>
  <si>
    <t>BBA</t>
  </si>
  <si>
    <t>DMEIM (One Year)</t>
  </si>
  <si>
    <t>MMS</t>
  </si>
  <si>
    <t>G H Raisoni Junior College, Jalgaon (State Board)</t>
  </si>
  <si>
    <t xml:space="preserve">Science - XI        </t>
  </si>
  <si>
    <t xml:space="preserve">Science - XII       </t>
  </si>
  <si>
    <t>G H Raisoni College of Engineering &amp; Management, Pune [6155]</t>
  </si>
  <si>
    <t>Computer Engg</t>
  </si>
  <si>
    <t>B.Tech. (Direct Second Year)</t>
  </si>
  <si>
    <t>ETC (VLSI &amp; Embedded System)</t>
  </si>
  <si>
    <t>Mechanical (Heat Power Engg)</t>
  </si>
  <si>
    <t>Mechanical (CAD/CAM)</t>
  </si>
  <si>
    <t>Civil Structural Engg</t>
  </si>
  <si>
    <t>G H Raisoni Institute of Engineering &amp; Technology, Pune [6176]</t>
  </si>
  <si>
    <t xml:space="preserve">Computer Engg </t>
  </si>
  <si>
    <t>Mechanical</t>
  </si>
  <si>
    <t>Civil</t>
  </si>
  <si>
    <t>Electrical Engineering</t>
  </si>
  <si>
    <t>Mechanical Engineering</t>
  </si>
  <si>
    <t xml:space="preserve">Civil Engineering </t>
  </si>
  <si>
    <t>ETC (VLSI Design &amp; Embedded System)</t>
  </si>
  <si>
    <t>Electrical Power System</t>
  </si>
  <si>
    <t>Electrical Control System</t>
  </si>
  <si>
    <t>G H Raisoni Institute of Management &amp; Research, Pune</t>
  </si>
  <si>
    <t>G H Raisoni College of Arts, Commerce &amp; Science, Pune</t>
  </si>
  <si>
    <t>B.Sc. (Computer Science)</t>
  </si>
  <si>
    <t>B.Com</t>
  </si>
  <si>
    <t>School of Engineering &amp; Technology</t>
  </si>
  <si>
    <t>Mining</t>
  </si>
  <si>
    <t>Computer Sci &amp; Engg</t>
  </si>
  <si>
    <t>Automobile Engg</t>
  </si>
  <si>
    <t>Mechatronics Engg</t>
  </si>
  <si>
    <t>M.Tech.  (First Year)</t>
  </si>
  <si>
    <t>Computer Science &amp; Engg</t>
  </si>
  <si>
    <t>VLSI (ETC/Electronics)</t>
  </si>
  <si>
    <t>Diploma  (First Year)</t>
  </si>
  <si>
    <t>Mining Engg</t>
  </si>
  <si>
    <t>Civil Engg</t>
  </si>
  <si>
    <t>Computer Eci &amp; Engg</t>
  </si>
  <si>
    <t>Fire Engg</t>
  </si>
  <si>
    <t>All Total-(A)</t>
  </si>
  <si>
    <t>School of Agriculture</t>
  </si>
  <si>
    <t>B.Sc. (Agriculture)</t>
  </si>
  <si>
    <t>B.Sc. (Agriculture) Direct 2nd yr</t>
  </si>
  <si>
    <t>M.Sc. (Agriculture)</t>
  </si>
  <si>
    <t>Diploma (Agriculture)</t>
  </si>
  <si>
    <t>All Total-(B)</t>
  </si>
  <si>
    <t>School of Commerce &amp; Management</t>
  </si>
  <si>
    <t>BBA (Banking &amp; Finance)</t>
  </si>
  <si>
    <t>BBA (Plain)</t>
  </si>
  <si>
    <t>B.Com.</t>
  </si>
  <si>
    <t>B.Com. (Investment Mgmt)</t>
  </si>
  <si>
    <t>All Total-(C)</t>
  </si>
  <si>
    <t>School of Sciences</t>
  </si>
  <si>
    <t>B.Sc. (PCM)</t>
  </si>
  <si>
    <t>B.Sc. (IT)</t>
  </si>
  <si>
    <t>B.Sc. (Com Sci)</t>
  </si>
  <si>
    <t>M.Sc. (Maths)</t>
  </si>
  <si>
    <t>M.Sc. (Chemistry)</t>
  </si>
  <si>
    <t>M.Sc. (Physics)</t>
  </si>
  <si>
    <t>All Total-(D)</t>
  </si>
  <si>
    <t>School of Law</t>
  </si>
  <si>
    <t>B.A.-LL.B.</t>
  </si>
  <si>
    <t>B.A.-LL.B. (DSY)</t>
  </si>
  <si>
    <t>B.Com.-LL.B.</t>
  </si>
  <si>
    <t>BBA.-LL.B.</t>
  </si>
  <si>
    <t>B.Sc.-LL.B.</t>
  </si>
  <si>
    <t>LL.M.</t>
  </si>
  <si>
    <t>All Total-(E)</t>
  </si>
  <si>
    <t>School of Pharmacy</t>
  </si>
  <si>
    <t>D. Pharm</t>
  </si>
  <si>
    <t>B. Pharm</t>
  </si>
  <si>
    <t>B. Pharm (Direct 2nd yr)</t>
  </si>
  <si>
    <t>ALL TOTAL - (A+B+C+D+E)</t>
  </si>
  <si>
    <t>GHRU AMRAVATI</t>
  </si>
  <si>
    <t>School of Science &amp; Technology</t>
  </si>
  <si>
    <t>B.Tech.  (First Year)</t>
  </si>
  <si>
    <t>Electronics &amp; Tele-Commu</t>
  </si>
  <si>
    <t xml:space="preserve">Electrical Engineering               </t>
  </si>
  <si>
    <t>Civil Engineering</t>
  </si>
  <si>
    <t>B.Tech.  (Direct 2nd Year)</t>
  </si>
  <si>
    <t>Electrical Power Systems</t>
  </si>
  <si>
    <t>Embedded System &amp; VLSI</t>
  </si>
  <si>
    <t>Thermal Engg</t>
  </si>
  <si>
    <t>Electronics &amp; Telecommun Engg</t>
  </si>
  <si>
    <t>Digital Signal &amp; Image Processing</t>
  </si>
  <si>
    <t>Smart Manufacturing</t>
  </si>
  <si>
    <t>Constructional Engg &amp; Management</t>
  </si>
  <si>
    <t>Environmental Science</t>
  </si>
  <si>
    <t>Mechanical Engg</t>
  </si>
  <si>
    <t>Ph.D.</t>
  </si>
  <si>
    <t>BBA (General)</t>
  </si>
  <si>
    <t>BBA (Logistics Management)</t>
  </si>
  <si>
    <t>BBA (Business Analytics)</t>
  </si>
  <si>
    <t>B.Sc. (Forensic Science)</t>
  </si>
  <si>
    <t>B.Sc. (Hospitality Studies)</t>
  </si>
  <si>
    <t>BCA (Culinary Arts)</t>
  </si>
  <si>
    <t>B.Sc. (Fire &amp; Safety)-1st yr</t>
  </si>
  <si>
    <t>B.Sc. (Fire &amp; Safety)-Direct 2nd yr</t>
  </si>
  <si>
    <t>MBA (Logistics Management)</t>
  </si>
  <si>
    <t>LL.B. (5 Yrs Integrated)</t>
  </si>
  <si>
    <t>LL.B. (3 Yrs)</t>
  </si>
  <si>
    <t>LL.M. (2 Yrs)</t>
  </si>
  <si>
    <t>ALL TOTAL - (A+B+C+D)</t>
  </si>
  <si>
    <t>COVID Scholarship</t>
  </si>
  <si>
    <t>Meritorious Scholarship</t>
  </si>
  <si>
    <t>10% Intake</t>
  </si>
  <si>
    <t>Seats</t>
  </si>
  <si>
    <t>10% intake</t>
  </si>
  <si>
    <t>10% of Intake</t>
  </si>
  <si>
    <t>G H Raisoni College of Engineering, Nagpur</t>
  </si>
  <si>
    <t>GHRU, SAIKHEDA</t>
  </si>
  <si>
    <t xml:space="preserve">G H Raisoni Law Schoo College, Nagpur. </t>
  </si>
  <si>
    <t xml:space="preserve">G H Raisoni Vidyaniketan &amp; Jr. College, Near Ambazari, Hingna, Nagpur
(State Board) </t>
  </si>
  <si>
    <t xml:space="preserve">G H Raisoni International School &amp; Jr. College Sukali, (Gup Chup). Hingna, Nagpur
(CBSE Board) 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</si>
</sst>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Verdana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0" fillId="4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4" fillId="8" borderId="4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1" fontId="1" fillId="0" borderId="33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1" fontId="0" fillId="0" borderId="33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5" fillId="0" borderId="4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14" fillId="8" borderId="34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0" fillId="0" borderId="36" xfId="0" applyBorder="1"/>
    <xf numFmtId="1" fontId="1" fillId="0" borderId="27" xfId="0" applyNumberFormat="1" applyFont="1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1" fontId="1" fillId="0" borderId="28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0" fillId="0" borderId="11" xfId="0" applyBorder="1"/>
    <xf numFmtId="0" fontId="5" fillId="3" borderId="27" xfId="0" applyFont="1" applyFill="1" applyBorder="1" applyAlignment="1">
      <alignment horizontal="center" vertical="center" wrapText="1"/>
    </xf>
    <xf numFmtId="1" fontId="0" fillId="0" borderId="28" xfId="0" applyNumberForma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vertical="center" wrapText="1"/>
    </xf>
    <xf numFmtId="1" fontId="0" fillId="0" borderId="29" xfId="0" applyNumberFormat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vertical="center"/>
    </xf>
    <xf numFmtId="1" fontId="1" fillId="0" borderId="40" xfId="0" applyNumberFormat="1" applyFont="1" applyBorder="1" applyAlignment="1">
      <alignment vertical="center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workbookViewId="0">
      <selection activeCell="O20" sqref="O20"/>
    </sheetView>
  </sheetViews>
  <sheetFormatPr defaultRowHeight="15"/>
  <cols>
    <col min="1" max="1" width="3.85546875" style="1" customWidth="1"/>
    <col min="2" max="2" width="22.42578125" style="1" customWidth="1"/>
    <col min="3" max="3" width="29.85546875" style="1" customWidth="1"/>
    <col min="4" max="4" width="9.28515625" style="1" customWidth="1"/>
    <col min="5" max="5" width="14" customWidth="1"/>
    <col min="6" max="6" width="18.5703125" customWidth="1"/>
  </cols>
  <sheetData>
    <row r="1" spans="1:6">
      <c r="E1" s="35"/>
      <c r="F1" s="34"/>
    </row>
    <row r="2" spans="1:6" ht="16.5" customHeight="1" thickBot="1">
      <c r="A2" s="146" t="s">
        <v>178</v>
      </c>
      <c r="B2" s="147"/>
      <c r="C2" s="147"/>
      <c r="D2" s="147"/>
      <c r="E2" s="147"/>
      <c r="F2" s="147"/>
    </row>
    <row r="3" spans="1:6" ht="30">
      <c r="A3" s="151" t="s">
        <v>0</v>
      </c>
      <c r="B3" s="151" t="s">
        <v>1</v>
      </c>
      <c r="C3" s="148" t="s">
        <v>2</v>
      </c>
      <c r="D3" s="148" t="s">
        <v>3</v>
      </c>
      <c r="E3" s="78" t="s">
        <v>171</v>
      </c>
      <c r="F3" s="78" t="s">
        <v>172</v>
      </c>
    </row>
    <row r="4" spans="1:6" ht="15" customHeight="1">
      <c r="A4" s="152"/>
      <c r="B4" s="152"/>
      <c r="C4" s="149"/>
      <c r="D4" s="149"/>
      <c r="E4" s="79" t="s">
        <v>174</v>
      </c>
      <c r="F4" s="85" t="s">
        <v>174</v>
      </c>
    </row>
    <row r="5" spans="1:6" ht="15.75" thickBot="1">
      <c r="A5" s="153"/>
      <c r="B5" s="153"/>
      <c r="C5" s="150"/>
      <c r="D5" s="150"/>
      <c r="E5" s="80" t="s">
        <v>176</v>
      </c>
      <c r="F5" s="86" t="s">
        <v>176</v>
      </c>
    </row>
    <row r="6" spans="1:6">
      <c r="A6" s="128">
        <v>1</v>
      </c>
      <c r="B6" s="140" t="s">
        <v>94</v>
      </c>
      <c r="C6" s="60" t="s">
        <v>4</v>
      </c>
      <c r="D6" s="60"/>
      <c r="E6" s="81"/>
      <c r="F6" s="81"/>
    </row>
    <row r="7" spans="1:6">
      <c r="A7" s="129"/>
      <c r="B7" s="141"/>
      <c r="C7" s="61" t="s">
        <v>95</v>
      </c>
      <c r="D7" s="71">
        <v>60</v>
      </c>
      <c r="E7" s="82">
        <f t="shared" ref="E7:E14" si="0">D7*0.1</f>
        <v>6</v>
      </c>
      <c r="F7" s="82">
        <f>D7*0.1</f>
        <v>6</v>
      </c>
    </row>
    <row r="8" spans="1:6">
      <c r="A8" s="129"/>
      <c r="B8" s="141"/>
      <c r="C8" s="62" t="s">
        <v>83</v>
      </c>
      <c r="D8" s="71">
        <v>60</v>
      </c>
      <c r="E8" s="82">
        <f t="shared" si="0"/>
        <v>6</v>
      </c>
      <c r="F8" s="82">
        <f t="shared" ref="F8:F14" si="1">D8*0.1</f>
        <v>6</v>
      </c>
    </row>
    <row r="9" spans="1:6">
      <c r="A9" s="129"/>
      <c r="B9" s="141"/>
      <c r="C9" s="62" t="s">
        <v>96</v>
      </c>
      <c r="D9" s="71">
        <v>60</v>
      </c>
      <c r="E9" s="82">
        <f t="shared" si="0"/>
        <v>6</v>
      </c>
      <c r="F9" s="82">
        <f t="shared" si="1"/>
        <v>6</v>
      </c>
    </row>
    <row r="10" spans="1:6">
      <c r="A10" s="129"/>
      <c r="B10" s="141"/>
      <c r="C10" s="62" t="s">
        <v>82</v>
      </c>
      <c r="D10" s="71">
        <v>60</v>
      </c>
      <c r="E10" s="82">
        <f t="shared" si="0"/>
        <v>6</v>
      </c>
      <c r="F10" s="82">
        <f t="shared" si="1"/>
        <v>6</v>
      </c>
    </row>
    <row r="11" spans="1:6">
      <c r="A11" s="129"/>
      <c r="B11" s="141"/>
      <c r="C11" s="62" t="s">
        <v>97</v>
      </c>
      <c r="D11" s="71">
        <v>60</v>
      </c>
      <c r="E11" s="82">
        <f t="shared" si="0"/>
        <v>6</v>
      </c>
      <c r="F11" s="82">
        <f t="shared" si="1"/>
        <v>6</v>
      </c>
    </row>
    <row r="12" spans="1:6">
      <c r="A12" s="129"/>
      <c r="B12" s="141"/>
      <c r="C12" s="62" t="s">
        <v>6</v>
      </c>
      <c r="D12" s="71">
        <v>60</v>
      </c>
      <c r="E12" s="82">
        <f t="shared" si="0"/>
        <v>6</v>
      </c>
      <c r="F12" s="82">
        <f t="shared" si="1"/>
        <v>6</v>
      </c>
    </row>
    <row r="13" spans="1:6">
      <c r="A13" s="129"/>
      <c r="B13" s="141"/>
      <c r="C13" s="62" t="s">
        <v>12</v>
      </c>
      <c r="D13" s="71">
        <v>60</v>
      </c>
      <c r="E13" s="82">
        <f t="shared" si="0"/>
        <v>6</v>
      </c>
      <c r="F13" s="82">
        <f t="shared" si="1"/>
        <v>6</v>
      </c>
    </row>
    <row r="14" spans="1:6">
      <c r="A14" s="129"/>
      <c r="B14" s="141"/>
      <c r="C14" s="61" t="s">
        <v>98</v>
      </c>
      <c r="D14" s="71">
        <v>60</v>
      </c>
      <c r="E14" s="82">
        <f t="shared" si="0"/>
        <v>6</v>
      </c>
      <c r="F14" s="82">
        <f t="shared" si="1"/>
        <v>6</v>
      </c>
    </row>
    <row r="15" spans="1:6">
      <c r="A15" s="129"/>
      <c r="B15" s="141"/>
      <c r="C15" s="63" t="s">
        <v>14</v>
      </c>
      <c r="D15" s="63">
        <f t="shared" ref="D15:F15" si="2">SUM(D7:D14)</f>
        <v>480</v>
      </c>
      <c r="E15" s="63">
        <f t="shared" si="2"/>
        <v>48</v>
      </c>
      <c r="F15" s="63">
        <f t="shared" si="2"/>
        <v>48</v>
      </c>
    </row>
    <row r="16" spans="1:6">
      <c r="A16" s="129"/>
      <c r="B16" s="141"/>
      <c r="C16" s="64" t="s">
        <v>75</v>
      </c>
      <c r="D16" s="64"/>
      <c r="E16" s="64"/>
      <c r="F16" s="64"/>
    </row>
    <row r="17" spans="1:6">
      <c r="A17" s="129"/>
      <c r="B17" s="141"/>
      <c r="C17" s="62" t="s">
        <v>82</v>
      </c>
      <c r="D17" s="71">
        <v>12</v>
      </c>
      <c r="E17" s="82">
        <f t="shared" ref="E17:E20" si="3">D17*0.1</f>
        <v>1.2000000000000002</v>
      </c>
      <c r="F17" s="82">
        <f>D17*0.1</f>
        <v>1.2000000000000002</v>
      </c>
    </row>
    <row r="18" spans="1:6">
      <c r="A18" s="129"/>
      <c r="B18" s="141"/>
      <c r="C18" s="62" t="s">
        <v>83</v>
      </c>
      <c r="D18" s="71">
        <v>12</v>
      </c>
      <c r="E18" s="82">
        <f t="shared" si="3"/>
        <v>1.2000000000000002</v>
      </c>
      <c r="F18" s="82">
        <f t="shared" ref="F18:F20" si="4">D18*0.1</f>
        <v>1.2000000000000002</v>
      </c>
    </row>
    <row r="19" spans="1:6">
      <c r="A19" s="129"/>
      <c r="B19" s="141"/>
      <c r="C19" s="62" t="s">
        <v>95</v>
      </c>
      <c r="D19" s="71">
        <v>12</v>
      </c>
      <c r="E19" s="82">
        <f t="shared" si="3"/>
        <v>1.2000000000000002</v>
      </c>
      <c r="F19" s="82">
        <f t="shared" si="4"/>
        <v>1.2000000000000002</v>
      </c>
    </row>
    <row r="20" spans="1:6">
      <c r="A20" s="129"/>
      <c r="B20" s="141"/>
      <c r="C20" s="62" t="s">
        <v>96</v>
      </c>
      <c r="D20" s="71">
        <v>12</v>
      </c>
      <c r="E20" s="82">
        <f t="shared" si="3"/>
        <v>1.2000000000000002</v>
      </c>
      <c r="F20" s="82">
        <f t="shared" si="4"/>
        <v>1.2000000000000002</v>
      </c>
    </row>
    <row r="21" spans="1:6">
      <c r="A21" s="129"/>
      <c r="B21" s="141"/>
      <c r="C21" s="63" t="s">
        <v>14</v>
      </c>
      <c r="D21" s="63">
        <f t="shared" ref="D21:F21" si="5">SUM(D17:D20)</f>
        <v>48</v>
      </c>
      <c r="E21" s="63">
        <f t="shared" si="5"/>
        <v>4.8000000000000007</v>
      </c>
      <c r="F21" s="63">
        <f t="shared" si="5"/>
        <v>4.8000000000000007</v>
      </c>
    </row>
    <row r="22" spans="1:6">
      <c r="A22" s="129"/>
      <c r="B22" s="141"/>
      <c r="C22" s="64" t="s">
        <v>99</v>
      </c>
      <c r="D22" s="64"/>
      <c r="E22" s="64"/>
      <c r="F22" s="64"/>
    </row>
    <row r="23" spans="1:6">
      <c r="A23" s="129"/>
      <c r="B23" s="141"/>
      <c r="C23" s="61" t="s">
        <v>24</v>
      </c>
      <c r="D23" s="71">
        <v>20</v>
      </c>
      <c r="E23" s="82">
        <f t="shared" ref="E23:E26" si="6">D23*0.1</f>
        <v>2</v>
      </c>
      <c r="F23" s="82">
        <f>D23*0.1</f>
        <v>2</v>
      </c>
    </row>
    <row r="24" spans="1:6">
      <c r="A24" s="129"/>
      <c r="B24" s="141"/>
      <c r="C24" s="62" t="s">
        <v>100</v>
      </c>
      <c r="D24" s="71">
        <v>20</v>
      </c>
      <c r="E24" s="82">
        <f t="shared" si="6"/>
        <v>2</v>
      </c>
      <c r="F24" s="82">
        <f t="shared" ref="F24:F26" si="7">D24*0.1</f>
        <v>2</v>
      </c>
    </row>
    <row r="25" spans="1:6">
      <c r="A25" s="129"/>
      <c r="B25" s="141"/>
      <c r="C25" s="61" t="s">
        <v>101</v>
      </c>
      <c r="D25" s="71">
        <v>20</v>
      </c>
      <c r="E25" s="82">
        <f t="shared" si="6"/>
        <v>2</v>
      </c>
      <c r="F25" s="82">
        <f t="shared" si="7"/>
        <v>2</v>
      </c>
    </row>
    <row r="26" spans="1:6">
      <c r="A26" s="129"/>
      <c r="B26" s="141"/>
      <c r="C26" s="61" t="s">
        <v>22</v>
      </c>
      <c r="D26" s="71">
        <v>20</v>
      </c>
      <c r="E26" s="82">
        <f t="shared" si="6"/>
        <v>2</v>
      </c>
      <c r="F26" s="82">
        <f t="shared" si="7"/>
        <v>2</v>
      </c>
    </row>
    <row r="27" spans="1:6">
      <c r="A27" s="129"/>
      <c r="B27" s="141"/>
      <c r="C27" s="63" t="s">
        <v>14</v>
      </c>
      <c r="D27" s="63">
        <f>SUM(D23:D26)</f>
        <v>80</v>
      </c>
      <c r="E27" s="63">
        <f t="shared" ref="E27:F27" si="8">SUM(E23:E26)</f>
        <v>8</v>
      </c>
      <c r="F27" s="63">
        <f t="shared" si="8"/>
        <v>8</v>
      </c>
    </row>
    <row r="28" spans="1:6">
      <c r="A28" s="129"/>
      <c r="B28" s="141"/>
      <c r="C28" s="64" t="s">
        <v>102</v>
      </c>
      <c r="D28" s="64"/>
      <c r="E28" s="64"/>
      <c r="F28" s="64"/>
    </row>
    <row r="29" spans="1:6">
      <c r="A29" s="129"/>
      <c r="B29" s="141"/>
      <c r="C29" s="61" t="s">
        <v>103</v>
      </c>
      <c r="D29" s="71">
        <v>60</v>
      </c>
      <c r="E29" s="82">
        <f t="shared" ref="E29:E33" si="9">D29*0.1</f>
        <v>6</v>
      </c>
      <c r="F29" s="82">
        <f>D29*0.1</f>
        <v>6</v>
      </c>
    </row>
    <row r="30" spans="1:6">
      <c r="A30" s="129"/>
      <c r="B30" s="141"/>
      <c r="C30" s="61" t="s">
        <v>104</v>
      </c>
      <c r="D30" s="71">
        <v>60</v>
      </c>
      <c r="E30" s="82">
        <f t="shared" si="9"/>
        <v>6</v>
      </c>
      <c r="F30" s="82">
        <f t="shared" ref="F30:F33" si="10">D30*0.1</f>
        <v>6</v>
      </c>
    </row>
    <row r="31" spans="1:6">
      <c r="A31" s="129"/>
      <c r="B31" s="141"/>
      <c r="C31" s="62" t="s">
        <v>105</v>
      </c>
      <c r="D31" s="71">
        <v>60</v>
      </c>
      <c r="E31" s="82">
        <f t="shared" si="9"/>
        <v>6</v>
      </c>
      <c r="F31" s="82">
        <f t="shared" si="10"/>
        <v>6</v>
      </c>
    </row>
    <row r="32" spans="1:6">
      <c r="A32" s="129"/>
      <c r="B32" s="141"/>
      <c r="C32" s="61" t="s">
        <v>82</v>
      </c>
      <c r="D32" s="71">
        <v>60</v>
      </c>
      <c r="E32" s="82">
        <f t="shared" si="9"/>
        <v>6</v>
      </c>
      <c r="F32" s="82">
        <f t="shared" si="10"/>
        <v>6</v>
      </c>
    </row>
    <row r="33" spans="1:6">
      <c r="A33" s="129"/>
      <c r="B33" s="141"/>
      <c r="C33" s="61" t="s">
        <v>106</v>
      </c>
      <c r="D33" s="71">
        <v>40</v>
      </c>
      <c r="E33" s="82">
        <f t="shared" si="9"/>
        <v>4</v>
      </c>
      <c r="F33" s="82">
        <f t="shared" si="10"/>
        <v>4</v>
      </c>
    </row>
    <row r="34" spans="1:6" ht="15.75" thickBot="1">
      <c r="A34" s="130"/>
      <c r="B34" s="142"/>
      <c r="C34" s="65" t="s">
        <v>14</v>
      </c>
      <c r="D34" s="65">
        <f t="shared" ref="D34:F34" si="11">SUM(D29:D33)</f>
        <v>280</v>
      </c>
      <c r="E34" s="65">
        <f t="shared" si="11"/>
        <v>28</v>
      </c>
      <c r="F34" s="65">
        <f t="shared" si="11"/>
        <v>28</v>
      </c>
    </row>
    <row r="35" spans="1:6" ht="15.75" thickBot="1">
      <c r="A35" s="54"/>
      <c r="B35" s="57"/>
      <c r="C35" s="66" t="s">
        <v>107</v>
      </c>
      <c r="D35" s="66">
        <f t="shared" ref="D35:F35" si="12">D15+D21+D27+D34</f>
        <v>888</v>
      </c>
      <c r="E35" s="66">
        <f t="shared" si="12"/>
        <v>88.8</v>
      </c>
      <c r="F35" s="66">
        <f t="shared" si="12"/>
        <v>88.8</v>
      </c>
    </row>
    <row r="36" spans="1:6">
      <c r="A36" s="128">
        <v>2</v>
      </c>
      <c r="B36" s="134" t="s">
        <v>108</v>
      </c>
      <c r="C36" s="67" t="s">
        <v>109</v>
      </c>
      <c r="D36" s="72">
        <v>300</v>
      </c>
      <c r="E36" s="83">
        <f t="shared" ref="E36:E39" si="13">D36*0.1</f>
        <v>30</v>
      </c>
      <c r="F36" s="83">
        <f>D36*0.1</f>
        <v>30</v>
      </c>
    </row>
    <row r="37" spans="1:6">
      <c r="A37" s="129"/>
      <c r="B37" s="135"/>
      <c r="C37" s="62" t="s">
        <v>110</v>
      </c>
      <c r="D37" s="73">
        <v>60</v>
      </c>
      <c r="E37" s="82">
        <f t="shared" si="13"/>
        <v>6</v>
      </c>
      <c r="F37" s="82">
        <f t="shared" ref="F37:F39" si="14">D37*0.1</f>
        <v>6</v>
      </c>
    </row>
    <row r="38" spans="1:6">
      <c r="A38" s="129"/>
      <c r="B38" s="135"/>
      <c r="C38" s="62" t="s">
        <v>111</v>
      </c>
      <c r="D38" s="73">
        <v>60</v>
      </c>
      <c r="E38" s="82">
        <f t="shared" si="13"/>
        <v>6</v>
      </c>
      <c r="F38" s="82">
        <f t="shared" si="14"/>
        <v>6</v>
      </c>
    </row>
    <row r="39" spans="1:6" ht="15.75" thickBot="1">
      <c r="A39" s="130"/>
      <c r="B39" s="136"/>
      <c r="C39" s="68" t="s">
        <v>112</v>
      </c>
      <c r="D39" s="74">
        <v>30</v>
      </c>
      <c r="E39" s="84">
        <f t="shared" si="13"/>
        <v>3</v>
      </c>
      <c r="F39" s="84">
        <f t="shared" si="14"/>
        <v>3</v>
      </c>
    </row>
    <row r="40" spans="1:6" ht="15.75" thickBot="1">
      <c r="A40" s="55"/>
      <c r="B40" s="55"/>
      <c r="C40" s="69" t="s">
        <v>113</v>
      </c>
      <c r="D40" s="69">
        <f>SUM(D36:D39)</f>
        <v>450</v>
      </c>
      <c r="E40" s="69">
        <f t="shared" ref="E40:F40" si="15">SUM(E36:E39)</f>
        <v>45</v>
      </c>
      <c r="F40" s="69">
        <f t="shared" si="15"/>
        <v>45</v>
      </c>
    </row>
    <row r="41" spans="1:6">
      <c r="A41" s="137">
        <v>3</v>
      </c>
      <c r="B41" s="140" t="s">
        <v>114</v>
      </c>
      <c r="C41" s="67" t="s">
        <v>38</v>
      </c>
      <c r="D41" s="72">
        <v>60</v>
      </c>
      <c r="E41" s="83">
        <f t="shared" ref="E41:E45" si="16">D41*0.1</f>
        <v>6</v>
      </c>
      <c r="F41" s="83">
        <f>D41*0.1</f>
        <v>6</v>
      </c>
    </row>
    <row r="42" spans="1:6">
      <c r="A42" s="138"/>
      <c r="B42" s="141"/>
      <c r="C42" s="62" t="s">
        <v>115</v>
      </c>
      <c r="D42" s="73">
        <v>30</v>
      </c>
      <c r="E42" s="82">
        <f t="shared" si="16"/>
        <v>3</v>
      </c>
      <c r="F42" s="82">
        <f t="shared" ref="F42:F45" si="17">D42*0.1</f>
        <v>3</v>
      </c>
    </row>
    <row r="43" spans="1:6">
      <c r="A43" s="138"/>
      <c r="B43" s="141"/>
      <c r="C43" s="62" t="s">
        <v>116</v>
      </c>
      <c r="D43" s="73">
        <v>30</v>
      </c>
      <c r="E43" s="82">
        <f t="shared" si="16"/>
        <v>3</v>
      </c>
      <c r="F43" s="82">
        <f t="shared" si="17"/>
        <v>3</v>
      </c>
    </row>
    <row r="44" spans="1:6">
      <c r="A44" s="138"/>
      <c r="B44" s="141"/>
      <c r="C44" s="62" t="s">
        <v>117</v>
      </c>
      <c r="D44" s="73">
        <v>30</v>
      </c>
      <c r="E44" s="82">
        <f t="shared" si="16"/>
        <v>3</v>
      </c>
      <c r="F44" s="82">
        <f t="shared" si="17"/>
        <v>3</v>
      </c>
    </row>
    <row r="45" spans="1:6" ht="15.75" thickBot="1">
      <c r="A45" s="139"/>
      <c r="B45" s="142"/>
      <c r="C45" s="68" t="s">
        <v>118</v>
      </c>
      <c r="D45" s="74">
        <v>30</v>
      </c>
      <c r="E45" s="84">
        <f t="shared" si="16"/>
        <v>3</v>
      </c>
      <c r="F45" s="84">
        <f t="shared" si="17"/>
        <v>3</v>
      </c>
    </row>
    <row r="46" spans="1:6" ht="15.75" thickBot="1">
      <c r="A46" s="56"/>
      <c r="B46" s="58"/>
      <c r="C46" s="69" t="s">
        <v>119</v>
      </c>
      <c r="D46" s="69">
        <f>SUM(D41:D45)</f>
        <v>180</v>
      </c>
      <c r="E46" s="69">
        <f t="shared" ref="E46:F46" si="18">SUM(E41:E45)</f>
        <v>18</v>
      </c>
      <c r="F46" s="69">
        <f t="shared" si="18"/>
        <v>18</v>
      </c>
    </row>
    <row r="47" spans="1:6">
      <c r="A47" s="137">
        <v>4</v>
      </c>
      <c r="B47" s="140" t="s">
        <v>120</v>
      </c>
      <c r="C47" s="67" t="s">
        <v>121</v>
      </c>
      <c r="D47" s="72">
        <v>30</v>
      </c>
      <c r="E47" s="83">
        <f t="shared" ref="E47:E52" si="19">D47*0.1</f>
        <v>3</v>
      </c>
      <c r="F47" s="83">
        <f t="shared" ref="F47:F52" si="20">D47*0.1</f>
        <v>3</v>
      </c>
    </row>
    <row r="48" spans="1:6">
      <c r="A48" s="138"/>
      <c r="B48" s="141"/>
      <c r="C48" s="62" t="s">
        <v>122</v>
      </c>
      <c r="D48" s="73">
        <v>60</v>
      </c>
      <c r="E48" s="82">
        <f t="shared" si="19"/>
        <v>6</v>
      </c>
      <c r="F48" s="82">
        <f t="shared" si="20"/>
        <v>6</v>
      </c>
    </row>
    <row r="49" spans="1:6">
      <c r="A49" s="138"/>
      <c r="B49" s="141"/>
      <c r="C49" s="62" t="s">
        <v>123</v>
      </c>
      <c r="D49" s="73">
        <v>30</v>
      </c>
      <c r="E49" s="82">
        <f t="shared" si="19"/>
        <v>3</v>
      </c>
      <c r="F49" s="82">
        <f t="shared" si="20"/>
        <v>3</v>
      </c>
    </row>
    <row r="50" spans="1:6">
      <c r="A50" s="138"/>
      <c r="B50" s="141"/>
      <c r="C50" s="62" t="s">
        <v>124</v>
      </c>
      <c r="D50" s="73">
        <v>30</v>
      </c>
      <c r="E50" s="82">
        <f t="shared" si="19"/>
        <v>3</v>
      </c>
      <c r="F50" s="82">
        <f t="shared" si="20"/>
        <v>3</v>
      </c>
    </row>
    <row r="51" spans="1:6">
      <c r="A51" s="138"/>
      <c r="B51" s="141"/>
      <c r="C51" s="62" t="s">
        <v>125</v>
      </c>
      <c r="D51" s="73">
        <v>30</v>
      </c>
      <c r="E51" s="82">
        <f t="shared" si="19"/>
        <v>3</v>
      </c>
      <c r="F51" s="82">
        <f t="shared" si="20"/>
        <v>3</v>
      </c>
    </row>
    <row r="52" spans="1:6" ht="15.75" thickBot="1">
      <c r="A52" s="139"/>
      <c r="B52" s="142"/>
      <c r="C52" s="68" t="s">
        <v>126</v>
      </c>
      <c r="D52" s="74">
        <v>30</v>
      </c>
      <c r="E52" s="84">
        <f t="shared" si="19"/>
        <v>3</v>
      </c>
      <c r="F52" s="84">
        <f t="shared" si="20"/>
        <v>3</v>
      </c>
    </row>
    <row r="53" spans="1:6" ht="15.75" thickBot="1">
      <c r="A53" s="55"/>
      <c r="B53" s="55"/>
      <c r="C53" s="69" t="s">
        <v>127</v>
      </c>
      <c r="D53" s="69">
        <f>SUM(D47:D52)</f>
        <v>210</v>
      </c>
      <c r="E53" s="69">
        <f t="shared" ref="E53:F53" si="21">SUM(E47:E52)</f>
        <v>21</v>
      </c>
      <c r="F53" s="69">
        <f t="shared" si="21"/>
        <v>21</v>
      </c>
    </row>
    <row r="54" spans="1:6">
      <c r="A54" s="128">
        <v>5</v>
      </c>
      <c r="B54" s="143" t="s">
        <v>128</v>
      </c>
      <c r="C54" s="67" t="s">
        <v>129</v>
      </c>
      <c r="D54" s="72">
        <v>60</v>
      </c>
      <c r="E54" s="83">
        <f t="shared" ref="E54:E59" si="22">D54*0.1</f>
        <v>6</v>
      </c>
      <c r="F54" s="83">
        <f t="shared" ref="F54:F59" si="23">D54*0.1</f>
        <v>6</v>
      </c>
    </row>
    <row r="55" spans="1:6">
      <c r="A55" s="129"/>
      <c r="B55" s="144"/>
      <c r="C55" s="62" t="s">
        <v>130</v>
      </c>
      <c r="D55" s="73">
        <v>30</v>
      </c>
      <c r="E55" s="82">
        <f t="shared" si="22"/>
        <v>3</v>
      </c>
      <c r="F55" s="82">
        <f t="shared" si="23"/>
        <v>3</v>
      </c>
    </row>
    <row r="56" spans="1:6">
      <c r="A56" s="129"/>
      <c r="B56" s="144"/>
      <c r="C56" s="62" t="s">
        <v>131</v>
      </c>
      <c r="D56" s="73">
        <v>60</v>
      </c>
      <c r="E56" s="82">
        <f t="shared" si="22"/>
        <v>6</v>
      </c>
      <c r="F56" s="82">
        <f t="shared" si="23"/>
        <v>6</v>
      </c>
    </row>
    <row r="57" spans="1:6">
      <c r="A57" s="129"/>
      <c r="B57" s="144"/>
      <c r="C57" s="62" t="s">
        <v>132</v>
      </c>
      <c r="D57" s="73">
        <v>60</v>
      </c>
      <c r="E57" s="82">
        <f t="shared" si="22"/>
        <v>6</v>
      </c>
      <c r="F57" s="82">
        <f t="shared" si="23"/>
        <v>6</v>
      </c>
    </row>
    <row r="58" spans="1:6">
      <c r="A58" s="129"/>
      <c r="B58" s="144"/>
      <c r="C58" s="62" t="s">
        <v>133</v>
      </c>
      <c r="D58" s="73">
        <v>60</v>
      </c>
      <c r="E58" s="82">
        <f t="shared" si="22"/>
        <v>6</v>
      </c>
      <c r="F58" s="82">
        <f t="shared" si="23"/>
        <v>6</v>
      </c>
    </row>
    <row r="59" spans="1:6" ht="15.75" thickBot="1">
      <c r="A59" s="130"/>
      <c r="B59" s="145"/>
      <c r="C59" s="68" t="s">
        <v>134</v>
      </c>
      <c r="D59" s="74">
        <v>60</v>
      </c>
      <c r="E59" s="84">
        <f t="shared" si="22"/>
        <v>6</v>
      </c>
      <c r="F59" s="84">
        <f t="shared" si="23"/>
        <v>6</v>
      </c>
    </row>
    <row r="60" spans="1:6" ht="15.75" thickBot="1">
      <c r="A60" s="56"/>
      <c r="B60" s="56"/>
      <c r="C60" s="69" t="s">
        <v>135</v>
      </c>
      <c r="D60" s="69">
        <f>SUM(D54:D59)</f>
        <v>330</v>
      </c>
      <c r="E60" s="69">
        <f t="shared" ref="E60:F60" si="24">SUM(E54:E59)</f>
        <v>33</v>
      </c>
      <c r="F60" s="69">
        <f t="shared" si="24"/>
        <v>33</v>
      </c>
    </row>
    <row r="61" spans="1:6">
      <c r="A61" s="128">
        <v>7</v>
      </c>
      <c r="B61" s="131" t="s">
        <v>136</v>
      </c>
      <c r="C61" s="67" t="s">
        <v>137</v>
      </c>
      <c r="D61" s="72">
        <v>60</v>
      </c>
      <c r="E61" s="83">
        <f t="shared" ref="E61:E63" si="25">D61*0.1</f>
        <v>6</v>
      </c>
      <c r="F61" s="83">
        <f>D61*0.1</f>
        <v>6</v>
      </c>
    </row>
    <row r="62" spans="1:6">
      <c r="A62" s="129"/>
      <c r="B62" s="132"/>
      <c r="C62" s="62" t="s">
        <v>138</v>
      </c>
      <c r="D62" s="73">
        <v>60</v>
      </c>
      <c r="E62" s="82">
        <f t="shared" si="25"/>
        <v>6</v>
      </c>
      <c r="F62" s="82">
        <f t="shared" ref="F62:F63" si="26">D62*0.1</f>
        <v>6</v>
      </c>
    </row>
    <row r="63" spans="1:6" ht="15.75" thickBot="1">
      <c r="A63" s="130"/>
      <c r="B63" s="133"/>
      <c r="C63" s="68" t="s">
        <v>139</v>
      </c>
      <c r="D63" s="74">
        <v>40</v>
      </c>
      <c r="E63" s="84">
        <f t="shared" si="25"/>
        <v>4</v>
      </c>
      <c r="F63" s="84">
        <f t="shared" si="26"/>
        <v>4</v>
      </c>
    </row>
    <row r="64" spans="1:6" ht="15.75" thickBot="1">
      <c r="A64" s="56"/>
      <c r="B64" s="56"/>
      <c r="C64" s="69" t="s">
        <v>135</v>
      </c>
      <c r="D64" s="69">
        <f>SUM(D61:D63)</f>
        <v>160</v>
      </c>
      <c r="E64" s="69">
        <f t="shared" ref="E64:F64" si="27">SUM(E61:E63)</f>
        <v>16</v>
      </c>
      <c r="F64" s="76">
        <f t="shared" si="27"/>
        <v>16</v>
      </c>
    </row>
    <row r="65" spans="1:6" ht="30.75" thickBot="1">
      <c r="A65" s="53"/>
      <c r="B65" s="59"/>
      <c r="C65" s="70" t="s">
        <v>140</v>
      </c>
      <c r="D65" s="75">
        <f>D35+D40+D46+D53+D60+D64</f>
        <v>2218</v>
      </c>
      <c r="E65" s="75">
        <f t="shared" ref="E65:F65" si="28">E35+E40+E46+E53+E60+E64</f>
        <v>221.8</v>
      </c>
      <c r="F65" s="77">
        <f t="shared" si="28"/>
        <v>221.8</v>
      </c>
    </row>
    <row r="66" spans="1:6">
      <c r="D66" s="52"/>
    </row>
    <row r="68" spans="1:6">
      <c r="D68" s="32"/>
    </row>
  </sheetData>
  <mergeCells count="17">
    <mergeCell ref="A2:F2"/>
    <mergeCell ref="B6:B34"/>
    <mergeCell ref="C3:C5"/>
    <mergeCell ref="D3:D5"/>
    <mergeCell ref="B3:B5"/>
    <mergeCell ref="A3:A5"/>
    <mergeCell ref="A6:A34"/>
    <mergeCell ref="A61:A63"/>
    <mergeCell ref="B61:B63"/>
    <mergeCell ref="A36:A39"/>
    <mergeCell ref="B36:B39"/>
    <mergeCell ref="A41:A45"/>
    <mergeCell ref="B41:B45"/>
    <mergeCell ref="A47:A52"/>
    <mergeCell ref="B47:B52"/>
    <mergeCell ref="A54:A59"/>
    <mergeCell ref="B54:B59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sqref="A1:D3"/>
    </sheetView>
  </sheetViews>
  <sheetFormatPr defaultRowHeight="15"/>
  <cols>
    <col min="1" max="1" width="25.5703125" customWidth="1"/>
    <col min="2" max="4" width="24.140625" customWidth="1"/>
  </cols>
  <sheetData>
    <row r="1" spans="1:4" ht="40.5" customHeight="1" thickBot="1">
      <c r="A1" s="176" t="s">
        <v>180</v>
      </c>
      <c r="B1" s="172"/>
      <c r="C1" s="172"/>
      <c r="D1" s="173"/>
    </row>
    <row r="2" spans="1:4">
      <c r="A2" s="174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75"/>
      <c r="B3" s="168"/>
      <c r="C3" s="47" t="s">
        <v>174</v>
      </c>
      <c r="D3" s="48" t="s">
        <v>174</v>
      </c>
    </row>
    <row r="4" spans="1:4" ht="24">
      <c r="A4" s="16" t="s">
        <v>56</v>
      </c>
      <c r="B4" s="36">
        <v>100</v>
      </c>
      <c r="C4" s="37">
        <f t="shared" ref="C4:C11" si="0">B4*0.1</f>
        <v>10</v>
      </c>
      <c r="D4" s="37">
        <f t="shared" ref="D4:D11" si="1">B4*0.1</f>
        <v>10</v>
      </c>
    </row>
    <row r="5" spans="1:4">
      <c r="A5" s="16" t="s">
        <v>57</v>
      </c>
      <c r="B5" s="36">
        <v>40</v>
      </c>
      <c r="C5" s="37">
        <f t="shared" si="0"/>
        <v>4</v>
      </c>
      <c r="D5" s="37">
        <f t="shared" si="1"/>
        <v>4</v>
      </c>
    </row>
    <row r="6" spans="1:4">
      <c r="A6" s="16" t="s">
        <v>58</v>
      </c>
      <c r="B6" s="36"/>
      <c r="C6" s="37">
        <f t="shared" si="0"/>
        <v>0</v>
      </c>
      <c r="D6" s="37">
        <f t="shared" si="1"/>
        <v>0</v>
      </c>
    </row>
    <row r="7" spans="1:4">
      <c r="A7" s="16" t="s">
        <v>59</v>
      </c>
      <c r="B7" s="36">
        <v>40</v>
      </c>
      <c r="C7" s="37">
        <f t="shared" si="0"/>
        <v>4</v>
      </c>
      <c r="D7" s="37">
        <f t="shared" si="1"/>
        <v>4</v>
      </c>
    </row>
    <row r="8" spans="1:4">
      <c r="A8" s="16" t="s">
        <v>60</v>
      </c>
      <c r="B8" s="36"/>
      <c r="C8" s="37">
        <f t="shared" si="0"/>
        <v>0</v>
      </c>
      <c r="D8" s="37">
        <f t="shared" si="1"/>
        <v>0</v>
      </c>
    </row>
    <row r="9" spans="1:4">
      <c r="A9" s="16" t="s">
        <v>61</v>
      </c>
      <c r="B9" s="36">
        <v>40</v>
      </c>
      <c r="C9" s="37">
        <f t="shared" si="0"/>
        <v>4</v>
      </c>
      <c r="D9" s="37">
        <f t="shared" si="1"/>
        <v>4</v>
      </c>
    </row>
    <row r="10" spans="1:4">
      <c r="A10" s="16" t="s">
        <v>62</v>
      </c>
      <c r="B10" s="36">
        <v>40</v>
      </c>
      <c r="C10" s="37">
        <f t="shared" si="0"/>
        <v>4</v>
      </c>
      <c r="D10" s="37">
        <f t="shared" si="1"/>
        <v>4</v>
      </c>
    </row>
    <row r="11" spans="1:4">
      <c r="A11" s="16" t="s">
        <v>63</v>
      </c>
      <c r="B11" s="36"/>
      <c r="C11" s="37">
        <f t="shared" si="0"/>
        <v>0</v>
      </c>
      <c r="D11" s="37">
        <f t="shared" si="1"/>
        <v>0</v>
      </c>
    </row>
    <row r="12" spans="1:4">
      <c r="A12" s="5" t="s">
        <v>14</v>
      </c>
      <c r="B12" s="17">
        <f>SUM(B4:B11)</f>
        <v>260</v>
      </c>
      <c r="C12" s="17">
        <f>SUM(C4:C11)</f>
        <v>26</v>
      </c>
      <c r="D12" s="17">
        <f>SUM(D4:D11)</f>
        <v>26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C22" sqref="C22"/>
    </sheetView>
  </sheetViews>
  <sheetFormatPr defaultRowHeight="15"/>
  <cols>
    <col min="1" max="1" width="24.140625" customWidth="1"/>
    <col min="2" max="4" width="24.42578125" customWidth="1"/>
  </cols>
  <sheetData>
    <row r="1" spans="1:4" ht="39.75" customHeight="1" thickBot="1">
      <c r="A1" s="176" t="s">
        <v>181</v>
      </c>
      <c r="B1" s="172"/>
      <c r="C1" s="172"/>
      <c r="D1" s="173"/>
    </row>
    <row r="2" spans="1:4">
      <c r="A2" s="174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75"/>
      <c r="B3" s="168"/>
      <c r="C3" s="47" t="s">
        <v>174</v>
      </c>
      <c r="D3" s="48" t="s">
        <v>174</v>
      </c>
    </row>
    <row r="4" spans="1:4" ht="24">
      <c r="A4" s="18" t="s">
        <v>64</v>
      </c>
      <c r="B4" s="19">
        <v>100</v>
      </c>
      <c r="C4" s="37">
        <f t="shared" ref="C4:C11" si="0">B4*0.1</f>
        <v>10</v>
      </c>
      <c r="D4" s="37">
        <f t="shared" ref="D4:D11" si="1">B4*0.1</f>
        <v>10</v>
      </c>
    </row>
    <row r="5" spans="1:4">
      <c r="A5" s="3" t="s">
        <v>57</v>
      </c>
      <c r="B5" s="23">
        <v>40</v>
      </c>
      <c r="C5" s="37">
        <f t="shared" si="0"/>
        <v>4</v>
      </c>
      <c r="D5" s="37">
        <f t="shared" si="1"/>
        <v>4</v>
      </c>
    </row>
    <row r="6" spans="1:4">
      <c r="A6" s="3" t="s">
        <v>58</v>
      </c>
      <c r="B6" s="23">
        <v>4</v>
      </c>
      <c r="C6" s="37">
        <f t="shared" si="0"/>
        <v>0.4</v>
      </c>
      <c r="D6" s="37">
        <f t="shared" si="1"/>
        <v>0.4</v>
      </c>
    </row>
    <row r="7" spans="1:4">
      <c r="A7" s="3" t="s">
        <v>59</v>
      </c>
      <c r="B7" s="23">
        <v>40</v>
      </c>
      <c r="C7" s="37">
        <f t="shared" si="0"/>
        <v>4</v>
      </c>
      <c r="D7" s="37">
        <f t="shared" si="1"/>
        <v>4</v>
      </c>
    </row>
    <row r="8" spans="1:4">
      <c r="A8" s="3" t="s">
        <v>60</v>
      </c>
      <c r="B8" s="23">
        <v>4</v>
      </c>
      <c r="C8" s="37">
        <f t="shared" si="0"/>
        <v>0.4</v>
      </c>
      <c r="D8" s="37">
        <f t="shared" si="1"/>
        <v>0.4</v>
      </c>
    </row>
    <row r="9" spans="1:4">
      <c r="A9" s="3" t="s">
        <v>65</v>
      </c>
      <c r="B9" s="23">
        <v>40</v>
      </c>
      <c r="C9" s="37">
        <f t="shared" si="0"/>
        <v>4</v>
      </c>
      <c r="D9" s="37">
        <f t="shared" si="1"/>
        <v>4</v>
      </c>
    </row>
    <row r="10" spans="1:4">
      <c r="A10" s="3" t="s">
        <v>62</v>
      </c>
      <c r="B10" s="23">
        <v>40</v>
      </c>
      <c r="C10" s="37">
        <f t="shared" si="0"/>
        <v>4</v>
      </c>
      <c r="D10" s="37">
        <f t="shared" si="1"/>
        <v>4</v>
      </c>
    </row>
    <row r="11" spans="1:4">
      <c r="A11" s="3" t="s">
        <v>63</v>
      </c>
      <c r="B11" s="23">
        <v>4</v>
      </c>
      <c r="C11" s="37">
        <f t="shared" si="0"/>
        <v>0.4</v>
      </c>
      <c r="D11" s="37">
        <f t="shared" si="1"/>
        <v>0.4</v>
      </c>
    </row>
    <row r="12" spans="1:4">
      <c r="A12" s="5" t="s">
        <v>14</v>
      </c>
      <c r="B12" s="17">
        <f>SUM(B4:B11)</f>
        <v>272</v>
      </c>
      <c r="C12" s="17">
        <f>SUM(C4:C11)</f>
        <v>27.199999999999996</v>
      </c>
      <c r="D12" s="17">
        <f>SUM(D4:D11)</f>
        <v>27.199999999999996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K22" sqref="K22"/>
    </sheetView>
  </sheetViews>
  <sheetFormatPr defaultRowHeight="15"/>
  <cols>
    <col min="1" max="1" width="26.7109375" customWidth="1"/>
    <col min="2" max="4" width="31" customWidth="1"/>
  </cols>
  <sheetData>
    <row r="1" spans="1:4" ht="16.5" thickBot="1">
      <c r="A1" s="170" t="s">
        <v>66</v>
      </c>
      <c r="B1" s="170"/>
      <c r="C1" s="170"/>
      <c r="D1" s="170"/>
    </row>
    <row r="2" spans="1:4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68"/>
      <c r="B3" s="168"/>
      <c r="C3" s="47" t="s">
        <v>174</v>
      </c>
      <c r="D3" s="48" t="s">
        <v>174</v>
      </c>
    </row>
    <row r="4" spans="1:4">
      <c r="A4" s="2" t="s">
        <v>4</v>
      </c>
      <c r="B4" s="20"/>
      <c r="C4" s="20"/>
      <c r="D4" s="20"/>
    </row>
    <row r="5" spans="1:4">
      <c r="A5" s="33" t="s">
        <v>9</v>
      </c>
      <c r="B5" s="13">
        <v>60</v>
      </c>
      <c r="C5" s="37">
        <f t="shared" ref="C5:C12" si="0">B5*0.1</f>
        <v>6</v>
      </c>
      <c r="D5" s="37">
        <f t="shared" ref="D5:D12" si="1">B5*0.1</f>
        <v>6</v>
      </c>
    </row>
    <row r="6" spans="1:4">
      <c r="A6" s="33" t="s">
        <v>8</v>
      </c>
      <c r="B6" s="13">
        <v>30</v>
      </c>
      <c r="C6" s="37">
        <f t="shared" si="0"/>
        <v>3</v>
      </c>
      <c r="D6" s="37">
        <f t="shared" si="1"/>
        <v>3</v>
      </c>
    </row>
    <row r="7" spans="1:4">
      <c r="A7" s="33" t="s">
        <v>5</v>
      </c>
      <c r="B7" s="13">
        <v>60</v>
      </c>
      <c r="C7" s="37">
        <f t="shared" si="0"/>
        <v>6</v>
      </c>
      <c r="D7" s="37">
        <f t="shared" si="1"/>
        <v>6</v>
      </c>
    </row>
    <row r="8" spans="1:4">
      <c r="A8" s="33" t="s">
        <v>11</v>
      </c>
      <c r="B8" s="13">
        <v>60</v>
      </c>
      <c r="C8" s="37">
        <f t="shared" si="0"/>
        <v>6</v>
      </c>
      <c r="D8" s="37">
        <f t="shared" si="1"/>
        <v>6</v>
      </c>
    </row>
    <row r="9" spans="1:4">
      <c r="A9" s="33" t="s">
        <v>10</v>
      </c>
      <c r="B9" s="13">
        <v>30</v>
      </c>
      <c r="C9" s="37">
        <f t="shared" si="0"/>
        <v>3</v>
      </c>
      <c r="D9" s="37">
        <f t="shared" si="1"/>
        <v>3</v>
      </c>
    </row>
    <row r="10" spans="1:4">
      <c r="A10" s="33" t="s">
        <v>6</v>
      </c>
      <c r="B10" s="13">
        <v>30</v>
      </c>
      <c r="C10" s="37">
        <f t="shared" si="0"/>
        <v>3</v>
      </c>
      <c r="D10" s="37">
        <f t="shared" si="1"/>
        <v>3</v>
      </c>
    </row>
    <row r="11" spans="1:4">
      <c r="A11" s="33" t="s">
        <v>12</v>
      </c>
      <c r="B11" s="11">
        <v>60</v>
      </c>
      <c r="C11" s="37">
        <f t="shared" si="0"/>
        <v>6</v>
      </c>
      <c r="D11" s="37">
        <f t="shared" si="1"/>
        <v>6</v>
      </c>
    </row>
    <row r="12" spans="1:4">
      <c r="A12" s="33" t="s">
        <v>13</v>
      </c>
      <c r="B12" s="11">
        <v>60</v>
      </c>
      <c r="C12" s="37">
        <f t="shared" si="0"/>
        <v>6</v>
      </c>
      <c r="D12" s="37">
        <f t="shared" si="1"/>
        <v>6</v>
      </c>
    </row>
    <row r="13" spans="1:4">
      <c r="A13" s="5" t="s">
        <v>14</v>
      </c>
      <c r="B13" s="6">
        <f>SUM(B5:B12)</f>
        <v>390</v>
      </c>
      <c r="C13" s="6">
        <f>SUM(C5:C12)</f>
        <v>39</v>
      </c>
      <c r="D13" s="6">
        <f>SUM(D5:D12)</f>
        <v>39</v>
      </c>
    </row>
    <row r="14" spans="1:4">
      <c r="A14" s="2" t="s">
        <v>15</v>
      </c>
      <c r="B14" s="39"/>
      <c r="C14" s="39"/>
      <c r="D14" s="39"/>
    </row>
    <row r="15" spans="1:4">
      <c r="A15" s="33" t="s">
        <v>9</v>
      </c>
      <c r="B15" s="11">
        <v>6</v>
      </c>
      <c r="C15" s="37">
        <f t="shared" ref="C15:C20" si="2">B15*0.1</f>
        <v>0.60000000000000009</v>
      </c>
      <c r="D15" s="37">
        <f t="shared" ref="D15:D20" si="3">B15*0.1</f>
        <v>0.60000000000000009</v>
      </c>
    </row>
    <row r="16" spans="1:4">
      <c r="A16" s="33" t="s">
        <v>8</v>
      </c>
      <c r="B16" s="11">
        <v>3</v>
      </c>
      <c r="C16" s="37">
        <f t="shared" si="2"/>
        <v>0.30000000000000004</v>
      </c>
      <c r="D16" s="37">
        <f t="shared" si="3"/>
        <v>0.30000000000000004</v>
      </c>
    </row>
    <row r="17" spans="1:4">
      <c r="A17" s="33" t="s">
        <v>5</v>
      </c>
      <c r="B17" s="11">
        <v>6</v>
      </c>
      <c r="C17" s="37">
        <f t="shared" si="2"/>
        <v>0.60000000000000009</v>
      </c>
      <c r="D17" s="37">
        <f t="shared" si="3"/>
        <v>0.60000000000000009</v>
      </c>
    </row>
    <row r="18" spans="1:4">
      <c r="A18" s="33" t="s">
        <v>11</v>
      </c>
      <c r="B18" s="11">
        <v>6</v>
      </c>
      <c r="C18" s="37">
        <f t="shared" si="2"/>
        <v>0.60000000000000009</v>
      </c>
      <c r="D18" s="37">
        <f t="shared" si="3"/>
        <v>0.60000000000000009</v>
      </c>
    </row>
    <row r="19" spans="1:4">
      <c r="A19" s="33" t="s">
        <v>10</v>
      </c>
      <c r="B19" s="11">
        <v>3</v>
      </c>
      <c r="C19" s="37">
        <f t="shared" si="2"/>
        <v>0.30000000000000004</v>
      </c>
      <c r="D19" s="37">
        <f t="shared" si="3"/>
        <v>0.30000000000000004</v>
      </c>
    </row>
    <row r="20" spans="1:4">
      <c r="A20" s="33" t="s">
        <v>6</v>
      </c>
      <c r="B20" s="11">
        <v>3</v>
      </c>
      <c r="C20" s="37">
        <f t="shared" si="2"/>
        <v>0.30000000000000004</v>
      </c>
      <c r="D20" s="37">
        <f t="shared" si="3"/>
        <v>0.30000000000000004</v>
      </c>
    </row>
    <row r="21" spans="1:4">
      <c r="A21" s="5" t="s">
        <v>14</v>
      </c>
      <c r="B21" s="6">
        <f>SUM(B15:B20)</f>
        <v>27</v>
      </c>
      <c r="C21" s="6">
        <f>SUM(C15:C20)</f>
        <v>2.7</v>
      </c>
      <c r="D21" s="6">
        <f>SUM(D15:D20)</f>
        <v>2.7</v>
      </c>
    </row>
    <row r="22" spans="1:4">
      <c r="A22" s="3" t="s">
        <v>38</v>
      </c>
      <c r="B22" s="13">
        <v>120</v>
      </c>
      <c r="C22" s="37">
        <f>B22*0.1</f>
        <v>12</v>
      </c>
      <c r="D22" s="37">
        <f>B22*0.1</f>
        <v>12</v>
      </c>
    </row>
    <row r="23" spans="1:4">
      <c r="A23" s="3" t="s">
        <v>67</v>
      </c>
      <c r="B23" s="13">
        <v>120</v>
      </c>
      <c r="C23" s="37">
        <f>B23*0.1</f>
        <v>12</v>
      </c>
      <c r="D23" s="37">
        <f>B23*0.1</f>
        <v>12</v>
      </c>
    </row>
    <row r="24" spans="1:4">
      <c r="A24" s="3" t="s">
        <v>41</v>
      </c>
      <c r="B24" s="13">
        <v>120</v>
      </c>
      <c r="C24" s="37">
        <f>B24*0.1</f>
        <v>12</v>
      </c>
      <c r="D24" s="37">
        <f>B24*0.1</f>
        <v>12</v>
      </c>
    </row>
    <row r="25" spans="1:4">
      <c r="A25" s="21" t="s">
        <v>68</v>
      </c>
      <c r="B25" s="13">
        <v>30</v>
      </c>
      <c r="C25" s="37">
        <f>B25*0.1</f>
        <v>3</v>
      </c>
      <c r="D25" s="37">
        <f>B25*0.1</f>
        <v>3</v>
      </c>
    </row>
    <row r="26" spans="1:4">
      <c r="A26" s="3" t="s">
        <v>69</v>
      </c>
      <c r="B26" s="13">
        <v>30</v>
      </c>
      <c r="C26" s="37">
        <f>B26*0.1</f>
        <v>3</v>
      </c>
      <c r="D26" s="37">
        <f>B26*0.1</f>
        <v>3</v>
      </c>
    </row>
    <row r="27" spans="1:4">
      <c r="A27" s="5" t="s">
        <v>14</v>
      </c>
      <c r="B27" s="5">
        <v>420</v>
      </c>
      <c r="C27" s="5">
        <v>42</v>
      </c>
      <c r="D27" s="5">
        <v>42</v>
      </c>
    </row>
    <row r="28" spans="1:4">
      <c r="A28" s="9" t="s">
        <v>26</v>
      </c>
      <c r="B28" s="22">
        <f>B13+B21+B22+B23+B24+B25+B26</f>
        <v>837</v>
      </c>
      <c r="C28" s="22">
        <f>C13+C21+C22+C23+C24+C25+C26</f>
        <v>83.7</v>
      </c>
      <c r="D28" s="22">
        <f>D13+D21+D22+D23+D24+D25+D26</f>
        <v>83.7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3"/>
    </sheetView>
  </sheetViews>
  <sheetFormatPr defaultRowHeight="15"/>
  <cols>
    <col min="1" max="1" width="21.5703125" customWidth="1"/>
    <col min="2" max="4" width="35.140625" customWidth="1"/>
  </cols>
  <sheetData>
    <row r="1" spans="1:4" ht="16.5" thickBot="1">
      <c r="A1" s="170" t="s">
        <v>70</v>
      </c>
      <c r="B1" s="170"/>
      <c r="C1" s="170"/>
      <c r="D1" s="170"/>
    </row>
    <row r="2" spans="1:4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68"/>
      <c r="B3" s="168"/>
      <c r="C3" s="47" t="s">
        <v>174</v>
      </c>
      <c r="D3" s="48" t="s">
        <v>174</v>
      </c>
    </row>
    <row r="4" spans="1:4">
      <c r="A4" s="3" t="s">
        <v>71</v>
      </c>
      <c r="B4" s="23">
        <v>60</v>
      </c>
      <c r="C4" s="37">
        <f>B4*0.1</f>
        <v>6</v>
      </c>
      <c r="D4" s="37">
        <f>B4*0.1</f>
        <v>6</v>
      </c>
    </row>
    <row r="5" spans="1:4">
      <c r="A5" s="3" t="s">
        <v>72</v>
      </c>
      <c r="B5" s="23">
        <v>6</v>
      </c>
      <c r="C5" s="37">
        <f>B5*0.1</f>
        <v>0.60000000000000009</v>
      </c>
      <c r="D5" s="37">
        <f>B5*0.1</f>
        <v>0.60000000000000009</v>
      </c>
    </row>
    <row r="6" spans="1:4">
      <c r="A6" s="3" t="s">
        <v>62</v>
      </c>
      <c r="B6" s="23">
        <v>60</v>
      </c>
      <c r="C6" s="37">
        <f>B6*0.1</f>
        <v>6</v>
      </c>
      <c r="D6" s="37">
        <f>B6*0.1</f>
        <v>6</v>
      </c>
    </row>
    <row r="7" spans="1:4">
      <c r="A7" s="3" t="s">
        <v>63</v>
      </c>
      <c r="B7" s="23">
        <v>6</v>
      </c>
      <c r="C7" s="37">
        <f>B7*0.1</f>
        <v>0.60000000000000009</v>
      </c>
      <c r="D7" s="37">
        <f>B7*0.1</f>
        <v>0.60000000000000009</v>
      </c>
    </row>
    <row r="8" spans="1:4">
      <c r="A8" s="5" t="s">
        <v>14</v>
      </c>
      <c r="B8" s="17">
        <f>SUM(B4:B7)</f>
        <v>132</v>
      </c>
      <c r="C8" s="17">
        <f>SUM(C4:C7)</f>
        <v>13.2</v>
      </c>
      <c r="D8" s="17">
        <f>SUM(D4:D7)</f>
        <v>13.2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sqref="A1:D3"/>
    </sheetView>
  </sheetViews>
  <sheetFormatPr defaultRowHeight="15"/>
  <cols>
    <col min="1" max="1" width="18" customWidth="1"/>
    <col min="2" max="4" width="25.140625" customWidth="1"/>
  </cols>
  <sheetData>
    <row r="1" spans="1:4" ht="16.5" thickBot="1">
      <c r="A1" s="170" t="s">
        <v>73</v>
      </c>
      <c r="B1" s="170"/>
      <c r="C1" s="170"/>
      <c r="D1" s="170"/>
    </row>
    <row r="2" spans="1:4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68"/>
      <c r="B3" s="168"/>
      <c r="C3" s="47" t="s">
        <v>174</v>
      </c>
      <c r="D3" s="48" t="s">
        <v>174</v>
      </c>
    </row>
    <row r="4" spans="1:4">
      <c r="A4" s="2" t="s">
        <v>4</v>
      </c>
      <c r="B4" s="20"/>
      <c r="C4" s="20"/>
      <c r="D4" s="20"/>
    </row>
    <row r="5" spans="1:4">
      <c r="A5" s="3" t="s">
        <v>5</v>
      </c>
      <c r="B5" s="13">
        <v>120</v>
      </c>
      <c r="C5" s="37">
        <f t="shared" ref="C5:C11" si="0">B5*0.1</f>
        <v>12</v>
      </c>
      <c r="D5" s="37">
        <f t="shared" ref="D5:D11" si="1">B5*0.1</f>
        <v>12</v>
      </c>
    </row>
    <row r="6" spans="1:4" ht="24">
      <c r="A6" s="3" t="s">
        <v>8</v>
      </c>
      <c r="B6" s="13">
        <v>60</v>
      </c>
      <c r="C6" s="37">
        <f t="shared" si="0"/>
        <v>6</v>
      </c>
      <c r="D6" s="37">
        <f t="shared" si="1"/>
        <v>6</v>
      </c>
    </row>
    <row r="7" spans="1:4">
      <c r="A7" s="31" t="s">
        <v>74</v>
      </c>
      <c r="B7" s="13">
        <f>120+60</f>
        <v>180</v>
      </c>
      <c r="C7" s="37">
        <f t="shared" si="0"/>
        <v>18</v>
      </c>
      <c r="D7" s="37">
        <f t="shared" si="1"/>
        <v>18</v>
      </c>
    </row>
    <row r="8" spans="1:4" ht="24">
      <c r="A8" s="31" t="s">
        <v>10</v>
      </c>
      <c r="B8" s="13">
        <v>60</v>
      </c>
      <c r="C8" s="37">
        <f t="shared" si="0"/>
        <v>6</v>
      </c>
      <c r="D8" s="37">
        <f t="shared" si="1"/>
        <v>6</v>
      </c>
    </row>
    <row r="9" spans="1:4">
      <c r="A9" s="127" t="s">
        <v>11</v>
      </c>
      <c r="B9" s="24">
        <v>120</v>
      </c>
      <c r="C9" s="37">
        <f t="shared" si="0"/>
        <v>12</v>
      </c>
      <c r="D9" s="37">
        <f t="shared" si="1"/>
        <v>12</v>
      </c>
    </row>
    <row r="10" spans="1:4">
      <c r="A10" s="33" t="s">
        <v>12</v>
      </c>
      <c r="B10" s="11">
        <v>120</v>
      </c>
      <c r="C10" s="37">
        <f t="shared" si="0"/>
        <v>12</v>
      </c>
      <c r="D10" s="37">
        <f t="shared" si="1"/>
        <v>12</v>
      </c>
    </row>
    <row r="11" spans="1:4">
      <c r="A11" s="33" t="s">
        <v>13</v>
      </c>
      <c r="B11" s="11">
        <v>60</v>
      </c>
      <c r="C11" s="37">
        <f t="shared" si="0"/>
        <v>6</v>
      </c>
      <c r="D11" s="37">
        <f t="shared" si="1"/>
        <v>6</v>
      </c>
    </row>
    <row r="12" spans="1:4">
      <c r="A12" s="5" t="s">
        <v>14</v>
      </c>
      <c r="B12" s="6">
        <f>SUM(B5:B11)</f>
        <v>720</v>
      </c>
      <c r="C12" s="6">
        <f>SUM(C5:C11)</f>
        <v>72</v>
      </c>
      <c r="D12" s="6">
        <f>SUM(D5:D11)</f>
        <v>72</v>
      </c>
    </row>
    <row r="13" spans="1:4" ht="24">
      <c r="A13" s="2" t="s">
        <v>75</v>
      </c>
      <c r="B13" s="39"/>
      <c r="C13" s="39"/>
      <c r="D13" s="39"/>
    </row>
    <row r="14" spans="1:4">
      <c r="A14" s="3" t="s">
        <v>5</v>
      </c>
      <c r="B14" s="11">
        <v>12</v>
      </c>
      <c r="C14" s="37">
        <f>B14*0.1</f>
        <v>1.2000000000000002</v>
      </c>
      <c r="D14" s="37">
        <f>B14*0.1</f>
        <v>1.2000000000000002</v>
      </c>
    </row>
    <row r="15" spans="1:4" ht="24">
      <c r="A15" s="3" t="s">
        <v>8</v>
      </c>
      <c r="B15" s="25">
        <v>6</v>
      </c>
      <c r="C15" s="37">
        <f>B15*0.1</f>
        <v>0.60000000000000009</v>
      </c>
      <c r="D15" s="37">
        <f>B15*0.1</f>
        <v>0.60000000000000009</v>
      </c>
    </row>
    <row r="16" spans="1:4">
      <c r="A16" s="31" t="s">
        <v>74</v>
      </c>
      <c r="B16" s="25">
        <v>18</v>
      </c>
      <c r="C16" s="37">
        <f>B16*0.1</f>
        <v>1.8</v>
      </c>
      <c r="D16" s="37">
        <f>B16*0.1</f>
        <v>1.8</v>
      </c>
    </row>
    <row r="17" spans="1:4" ht="24">
      <c r="A17" s="31" t="s">
        <v>10</v>
      </c>
      <c r="B17" s="25">
        <v>6</v>
      </c>
      <c r="C17" s="37">
        <f>B17*0.1</f>
        <v>0.60000000000000009</v>
      </c>
      <c r="D17" s="37">
        <f>B17*0.1</f>
        <v>0.60000000000000009</v>
      </c>
    </row>
    <row r="18" spans="1:4">
      <c r="A18" s="127" t="s">
        <v>11</v>
      </c>
      <c r="B18" s="25">
        <v>12</v>
      </c>
      <c r="C18" s="37">
        <f>B18*0.1</f>
        <v>1.2000000000000002</v>
      </c>
      <c r="D18" s="37">
        <f>B18*0.1</f>
        <v>1.2000000000000002</v>
      </c>
    </row>
    <row r="19" spans="1:4">
      <c r="A19" s="5" t="s">
        <v>14</v>
      </c>
      <c r="B19" s="6">
        <f>SUM(B14:B18)</f>
        <v>54</v>
      </c>
      <c r="C19" s="6">
        <f>SUM(C14:C18)</f>
        <v>5.4000000000000012</v>
      </c>
      <c r="D19" s="6">
        <f>SUM(D14:D18)</f>
        <v>5.4000000000000012</v>
      </c>
    </row>
    <row r="20" spans="1:4">
      <c r="A20" s="7" t="s">
        <v>17</v>
      </c>
      <c r="B20" s="39"/>
      <c r="C20" s="39"/>
      <c r="D20" s="39"/>
    </row>
    <row r="21" spans="1:4">
      <c r="A21" s="40" t="s">
        <v>74</v>
      </c>
      <c r="B21" s="24">
        <v>24</v>
      </c>
      <c r="C21" s="37">
        <f>B21*0.1</f>
        <v>2.4000000000000004</v>
      </c>
      <c r="D21" s="37">
        <f>B21*0.1</f>
        <v>2.4000000000000004</v>
      </c>
    </row>
    <row r="22" spans="1:4" ht="24">
      <c r="A22" s="26" t="s">
        <v>76</v>
      </c>
      <c r="B22" s="24">
        <v>24</v>
      </c>
      <c r="C22" s="37">
        <f>B22*0.1</f>
        <v>2.4000000000000004</v>
      </c>
      <c r="D22" s="37">
        <f>B22*0.1</f>
        <v>2.4000000000000004</v>
      </c>
    </row>
    <row r="23" spans="1:4" ht="24">
      <c r="A23" s="26" t="s">
        <v>77</v>
      </c>
      <c r="B23" s="24">
        <v>18</v>
      </c>
      <c r="C23" s="37">
        <f>B23*0.1</f>
        <v>1.8</v>
      </c>
      <c r="D23" s="37">
        <f>B23*0.1</f>
        <v>1.8</v>
      </c>
    </row>
    <row r="24" spans="1:4" ht="24">
      <c r="A24" s="26" t="s">
        <v>78</v>
      </c>
      <c r="B24" s="24">
        <v>24</v>
      </c>
      <c r="C24" s="37">
        <f>B24*0.1</f>
        <v>2.4000000000000004</v>
      </c>
      <c r="D24" s="37">
        <f>B24*0.1</f>
        <v>2.4000000000000004</v>
      </c>
    </row>
    <row r="25" spans="1:4">
      <c r="A25" s="42" t="s">
        <v>79</v>
      </c>
      <c r="B25" s="24">
        <v>24</v>
      </c>
      <c r="C25" s="37">
        <f>B25*0.1</f>
        <v>2.4000000000000004</v>
      </c>
      <c r="D25" s="37">
        <f>B25*0.1</f>
        <v>2.4000000000000004</v>
      </c>
    </row>
    <row r="26" spans="1:4">
      <c r="A26" s="5" t="s">
        <v>14</v>
      </c>
      <c r="B26" s="6">
        <f>SUM(B21:B25)</f>
        <v>114</v>
      </c>
      <c r="C26" s="6">
        <f>SUM(C21:C25)</f>
        <v>11.4</v>
      </c>
      <c r="D26" s="6">
        <f>SUM(D21:D25)</f>
        <v>11.4</v>
      </c>
    </row>
    <row r="27" spans="1:4">
      <c r="A27" s="9" t="s">
        <v>26</v>
      </c>
      <c r="B27" s="22">
        <f>B12+B19+B26</f>
        <v>888</v>
      </c>
      <c r="C27" s="22">
        <f>C12+C19+C26</f>
        <v>88.800000000000011</v>
      </c>
      <c r="D27" s="22">
        <f>D12+D19+D26</f>
        <v>88.800000000000011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sqref="A1:D3"/>
    </sheetView>
  </sheetViews>
  <sheetFormatPr defaultRowHeight="15"/>
  <cols>
    <col min="1" max="1" width="46.42578125" customWidth="1"/>
    <col min="2" max="4" width="31.5703125" customWidth="1"/>
  </cols>
  <sheetData>
    <row r="1" spans="1:4" ht="16.5" thickBot="1">
      <c r="A1" s="170" t="s">
        <v>80</v>
      </c>
      <c r="B1" s="170"/>
      <c r="C1" s="170"/>
      <c r="D1" s="170"/>
    </row>
    <row r="2" spans="1:4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68"/>
      <c r="B3" s="168"/>
      <c r="C3" s="47" t="s">
        <v>174</v>
      </c>
      <c r="D3" s="48" t="s">
        <v>174</v>
      </c>
    </row>
    <row r="4" spans="1:4">
      <c r="A4" s="2" t="s">
        <v>4</v>
      </c>
      <c r="B4" s="20"/>
      <c r="C4" s="20"/>
      <c r="D4" s="20"/>
    </row>
    <row r="5" spans="1:4">
      <c r="A5" s="31" t="s">
        <v>81</v>
      </c>
      <c r="B5" s="13">
        <v>60</v>
      </c>
      <c r="C5" s="37">
        <f t="shared" ref="C5:C10" si="0">B5*0.1</f>
        <v>6</v>
      </c>
      <c r="D5" s="37">
        <f t="shared" ref="D5:D10" si="1">B5*0.1</f>
        <v>6</v>
      </c>
    </row>
    <row r="6" spans="1:4">
      <c r="A6" s="33" t="s">
        <v>8</v>
      </c>
      <c r="B6" s="13">
        <f>60-30</f>
        <v>30</v>
      </c>
      <c r="C6" s="37">
        <f t="shared" si="0"/>
        <v>3</v>
      </c>
      <c r="D6" s="37">
        <f t="shared" si="1"/>
        <v>3</v>
      </c>
    </row>
    <row r="7" spans="1:4">
      <c r="A7" s="33" t="s">
        <v>10</v>
      </c>
      <c r="B7" s="13">
        <v>60</v>
      </c>
      <c r="C7" s="37">
        <f t="shared" si="0"/>
        <v>6</v>
      </c>
      <c r="D7" s="37">
        <f t="shared" si="1"/>
        <v>6</v>
      </c>
    </row>
    <row r="8" spans="1:4">
      <c r="A8" s="33" t="s">
        <v>6</v>
      </c>
      <c r="B8" s="13">
        <v>60</v>
      </c>
      <c r="C8" s="37">
        <f t="shared" si="0"/>
        <v>6</v>
      </c>
      <c r="D8" s="37">
        <f t="shared" si="1"/>
        <v>6</v>
      </c>
    </row>
    <row r="9" spans="1:4">
      <c r="A9" s="33" t="s">
        <v>82</v>
      </c>
      <c r="B9" s="13">
        <v>60</v>
      </c>
      <c r="C9" s="37">
        <f t="shared" si="0"/>
        <v>6</v>
      </c>
      <c r="D9" s="37">
        <f t="shared" si="1"/>
        <v>6</v>
      </c>
    </row>
    <row r="10" spans="1:4">
      <c r="A10" s="33" t="s">
        <v>83</v>
      </c>
      <c r="B10" s="13">
        <v>60</v>
      </c>
      <c r="C10" s="37">
        <f t="shared" si="0"/>
        <v>6</v>
      </c>
      <c r="D10" s="37">
        <f t="shared" si="1"/>
        <v>6</v>
      </c>
    </row>
    <row r="11" spans="1:4">
      <c r="A11" s="27" t="s">
        <v>14</v>
      </c>
      <c r="B11" s="28">
        <f>SUM(B5:B10)</f>
        <v>330</v>
      </c>
      <c r="C11" s="28">
        <f>SUM(C5:C10)</f>
        <v>33</v>
      </c>
      <c r="D11" s="28">
        <f>SUM(D5:D10)</f>
        <v>33</v>
      </c>
    </row>
    <row r="12" spans="1:4">
      <c r="A12" s="2" t="s">
        <v>75</v>
      </c>
      <c r="B12" s="20"/>
      <c r="C12" s="20"/>
      <c r="D12" s="20"/>
    </row>
    <row r="13" spans="1:4">
      <c r="A13" s="31" t="s">
        <v>74</v>
      </c>
      <c r="B13" s="11">
        <v>6</v>
      </c>
      <c r="C13" s="37">
        <f t="shared" ref="C13:C18" si="2">B13*0.1</f>
        <v>0.60000000000000009</v>
      </c>
      <c r="D13" s="37">
        <f t="shared" ref="D13:D18" si="3">B13*0.1</f>
        <v>0.60000000000000009</v>
      </c>
    </row>
    <row r="14" spans="1:4">
      <c r="A14" s="31" t="s">
        <v>8</v>
      </c>
      <c r="B14" s="11">
        <v>3</v>
      </c>
      <c r="C14" s="37">
        <f t="shared" si="2"/>
        <v>0.30000000000000004</v>
      </c>
      <c r="D14" s="37">
        <f t="shared" si="3"/>
        <v>0.30000000000000004</v>
      </c>
    </row>
    <row r="15" spans="1:4">
      <c r="A15" s="33" t="s">
        <v>10</v>
      </c>
      <c r="B15" s="11">
        <v>6</v>
      </c>
      <c r="C15" s="37">
        <f t="shared" si="2"/>
        <v>0.60000000000000009</v>
      </c>
      <c r="D15" s="37">
        <f t="shared" si="3"/>
        <v>0.60000000000000009</v>
      </c>
    </row>
    <row r="16" spans="1:4">
      <c r="A16" s="33" t="s">
        <v>84</v>
      </c>
      <c r="B16" s="11">
        <v>6</v>
      </c>
      <c r="C16" s="37">
        <f t="shared" si="2"/>
        <v>0.60000000000000009</v>
      </c>
      <c r="D16" s="37">
        <f t="shared" si="3"/>
        <v>0.60000000000000009</v>
      </c>
    </row>
    <row r="17" spans="1:4">
      <c r="A17" s="33" t="s">
        <v>85</v>
      </c>
      <c r="B17" s="11">
        <v>6</v>
      </c>
      <c r="C17" s="37">
        <f t="shared" si="2"/>
        <v>0.60000000000000009</v>
      </c>
      <c r="D17" s="37">
        <f t="shared" si="3"/>
        <v>0.60000000000000009</v>
      </c>
    </row>
    <row r="18" spans="1:4">
      <c r="A18" s="33" t="s">
        <v>86</v>
      </c>
      <c r="B18" s="11">
        <v>6</v>
      </c>
      <c r="C18" s="37">
        <f t="shared" si="2"/>
        <v>0.60000000000000009</v>
      </c>
      <c r="D18" s="37">
        <f t="shared" si="3"/>
        <v>0.60000000000000009</v>
      </c>
    </row>
    <row r="19" spans="1:4">
      <c r="A19" s="27" t="s">
        <v>14</v>
      </c>
      <c r="B19" s="28">
        <f>SUM(B13:B18)</f>
        <v>33</v>
      </c>
      <c r="C19" s="28">
        <f>SUM(C13:C18)</f>
        <v>3.3000000000000007</v>
      </c>
      <c r="D19" s="28">
        <f>SUM(D13:D18)</f>
        <v>3.3000000000000007</v>
      </c>
    </row>
    <row r="20" spans="1:4">
      <c r="A20" s="7" t="s">
        <v>17</v>
      </c>
      <c r="B20" s="39"/>
      <c r="C20" s="39"/>
      <c r="D20" s="39"/>
    </row>
    <row r="21" spans="1:4">
      <c r="A21" s="26" t="s">
        <v>87</v>
      </c>
      <c r="B21" s="24">
        <v>18</v>
      </c>
      <c r="C21" s="37">
        <f>B21*0.1</f>
        <v>1.8</v>
      </c>
      <c r="D21" s="37">
        <f>B21*0.1</f>
        <v>1.8</v>
      </c>
    </row>
    <row r="22" spans="1:4">
      <c r="A22" s="26" t="s">
        <v>88</v>
      </c>
      <c r="B22" s="24">
        <v>24</v>
      </c>
      <c r="C22" s="37">
        <f>B22*0.1</f>
        <v>2.4000000000000004</v>
      </c>
      <c r="D22" s="37">
        <f>B22*0.1</f>
        <v>2.4000000000000004</v>
      </c>
    </row>
    <row r="23" spans="1:4">
      <c r="A23" s="26" t="s">
        <v>89</v>
      </c>
      <c r="B23" s="24">
        <v>24</v>
      </c>
      <c r="C23" s="37">
        <f>B23*0.1</f>
        <v>2.4000000000000004</v>
      </c>
      <c r="D23" s="37">
        <f>B23*0.1</f>
        <v>2.4000000000000004</v>
      </c>
    </row>
    <row r="24" spans="1:4">
      <c r="A24" s="5" t="s">
        <v>14</v>
      </c>
      <c r="B24" s="6">
        <f>SUM(B21:B23)</f>
        <v>66</v>
      </c>
      <c r="C24" s="6">
        <f>SUM(C21:C23)</f>
        <v>6.6000000000000005</v>
      </c>
      <c r="D24" s="6">
        <f>SUM(D21:D23)</f>
        <v>6.6000000000000005</v>
      </c>
    </row>
    <row r="25" spans="1:4">
      <c r="A25" s="9" t="s">
        <v>26</v>
      </c>
      <c r="B25" s="22">
        <f>'GHRIET,P'!B11+'GHRIET,P'!B19+'GHRIET,P'!B24</f>
        <v>429</v>
      </c>
      <c r="C25" s="22">
        <f>'GHRIET,P'!C11+'GHRIET,P'!C19+'GHRIET,P'!C24</f>
        <v>42.9</v>
      </c>
      <c r="D25" s="22">
        <f>'GHRIET,P'!D11+'GHRIET,P'!D19+'GHRIET,P'!D24</f>
        <v>42.9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3"/>
    </sheetView>
  </sheetViews>
  <sheetFormatPr defaultRowHeight="15"/>
  <cols>
    <col min="1" max="1" width="27.140625" customWidth="1"/>
    <col min="2" max="4" width="26.5703125" customWidth="1"/>
  </cols>
  <sheetData>
    <row r="1" spans="1:4" ht="16.5" thickBot="1">
      <c r="A1" s="170" t="s">
        <v>90</v>
      </c>
      <c r="B1" s="170"/>
      <c r="C1" s="170"/>
      <c r="D1" s="170"/>
    </row>
    <row r="2" spans="1:4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68"/>
      <c r="B3" s="168"/>
      <c r="C3" s="47" t="s">
        <v>174</v>
      </c>
      <c r="D3" s="48" t="s">
        <v>174</v>
      </c>
    </row>
    <row r="4" spans="1:4">
      <c r="A4" s="33" t="s">
        <v>38</v>
      </c>
      <c r="B4" s="11">
        <v>120</v>
      </c>
      <c r="C4" s="37">
        <f t="shared" ref="C4" si="0">B4*0.1</f>
        <v>12</v>
      </c>
      <c r="D4" s="37">
        <f t="shared" ref="D4" si="1">B4*0.1</f>
        <v>12</v>
      </c>
    </row>
    <row r="5" spans="1:4">
      <c r="A5" s="5" t="s">
        <v>14</v>
      </c>
      <c r="B5" s="6">
        <f>SUM(B4:B4)</f>
        <v>120</v>
      </c>
      <c r="C5" s="6">
        <f t="shared" ref="C5:D5" si="2">SUM(C4:C4)</f>
        <v>12</v>
      </c>
      <c r="D5" s="6">
        <f t="shared" si="2"/>
        <v>12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3"/>
    </sheetView>
  </sheetViews>
  <sheetFormatPr defaultRowHeight="15"/>
  <cols>
    <col min="1" max="1" width="30.7109375" customWidth="1"/>
    <col min="2" max="4" width="28.28515625" customWidth="1"/>
  </cols>
  <sheetData>
    <row r="1" spans="1:4" ht="16.5" thickBot="1">
      <c r="A1" s="170" t="s">
        <v>91</v>
      </c>
      <c r="B1" s="170"/>
      <c r="C1" s="170"/>
      <c r="D1" s="170"/>
    </row>
    <row r="2" spans="1:4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68"/>
      <c r="B3" s="168"/>
      <c r="C3" s="47" t="s">
        <v>174</v>
      </c>
      <c r="D3" s="48" t="s">
        <v>174</v>
      </c>
    </row>
    <row r="4" spans="1:4">
      <c r="A4" s="29" t="s">
        <v>67</v>
      </c>
      <c r="B4" s="30">
        <v>80</v>
      </c>
      <c r="C4" s="37">
        <f>B4*0.1</f>
        <v>8</v>
      </c>
      <c r="D4" s="37">
        <f>B4*0.1</f>
        <v>8</v>
      </c>
    </row>
    <row r="5" spans="1:4">
      <c r="A5" s="31" t="s">
        <v>41</v>
      </c>
      <c r="B5" s="11">
        <v>80</v>
      </c>
      <c r="C5" s="37">
        <f>B5*0.1</f>
        <v>8</v>
      </c>
      <c r="D5" s="37">
        <f>B5*0.1</f>
        <v>8</v>
      </c>
    </row>
    <row r="6" spans="1:4">
      <c r="A6" s="31" t="s">
        <v>92</v>
      </c>
      <c r="B6" s="11">
        <v>80</v>
      </c>
      <c r="C6" s="37">
        <f>B6*0.1</f>
        <v>8</v>
      </c>
      <c r="D6" s="37">
        <f>B6*0.1</f>
        <v>8</v>
      </c>
    </row>
    <row r="7" spans="1:4">
      <c r="A7" s="31" t="s">
        <v>93</v>
      </c>
      <c r="B7" s="11">
        <v>120</v>
      </c>
      <c r="C7" s="37">
        <f>B7*0.1</f>
        <v>12</v>
      </c>
      <c r="D7" s="37">
        <f>B7*0.1</f>
        <v>12</v>
      </c>
    </row>
    <row r="8" spans="1:4">
      <c r="A8" s="5" t="s">
        <v>14</v>
      </c>
      <c r="B8" s="6">
        <f>SUM(B4:B7)</f>
        <v>360</v>
      </c>
      <c r="C8" s="6">
        <f>SUM(C4:C7)</f>
        <v>36</v>
      </c>
      <c r="D8" s="6">
        <f>SUM(D4:D7)</f>
        <v>36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20" sqref="C20"/>
    </sheetView>
  </sheetViews>
  <sheetFormatPr defaultRowHeight="15"/>
  <cols>
    <col min="1" max="1" width="21.7109375" customWidth="1"/>
    <col min="2" max="4" width="29.85546875" customWidth="1"/>
  </cols>
  <sheetData>
    <row r="1" spans="1:4" ht="16.5" thickBot="1">
      <c r="A1" s="170" t="s">
        <v>91</v>
      </c>
      <c r="B1" s="170"/>
      <c r="C1" s="170"/>
      <c r="D1" s="170"/>
    </row>
    <row r="2" spans="1:4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68"/>
      <c r="B3" s="168"/>
      <c r="C3" s="47" t="s">
        <v>174</v>
      </c>
      <c r="D3" s="48" t="s">
        <v>174</v>
      </c>
    </row>
    <row r="4" spans="1:4">
      <c r="A4" s="3" t="s">
        <v>71</v>
      </c>
      <c r="B4" s="23">
        <v>120</v>
      </c>
      <c r="C4" s="37">
        <f t="shared" ref="C4:C7" si="0">B4*0.1</f>
        <v>12</v>
      </c>
      <c r="D4" s="37">
        <f t="shared" ref="D4:D7" si="1">B4*0.1</f>
        <v>12</v>
      </c>
    </row>
    <row r="5" spans="1:4">
      <c r="A5" s="3" t="s">
        <v>72</v>
      </c>
      <c r="B5" s="23">
        <v>6</v>
      </c>
      <c r="C5" s="37">
        <f t="shared" si="0"/>
        <v>0.60000000000000009</v>
      </c>
      <c r="D5" s="37">
        <f t="shared" si="1"/>
        <v>0.60000000000000009</v>
      </c>
    </row>
    <row r="6" spans="1:4">
      <c r="A6" s="3" t="s">
        <v>62</v>
      </c>
      <c r="B6" s="23">
        <v>120</v>
      </c>
      <c r="C6" s="37">
        <f t="shared" si="0"/>
        <v>12</v>
      </c>
      <c r="D6" s="37">
        <f t="shared" si="1"/>
        <v>12</v>
      </c>
    </row>
    <row r="7" spans="1:4">
      <c r="A7" s="3" t="s">
        <v>63</v>
      </c>
      <c r="B7" s="23">
        <v>6</v>
      </c>
      <c r="C7" s="37">
        <f t="shared" si="0"/>
        <v>0.60000000000000009</v>
      </c>
      <c r="D7" s="37">
        <f t="shared" si="1"/>
        <v>0.60000000000000009</v>
      </c>
    </row>
    <row r="8" spans="1:4">
      <c r="A8" s="5" t="s">
        <v>14</v>
      </c>
      <c r="B8" s="17">
        <f>SUM(B4:B7)</f>
        <v>252</v>
      </c>
      <c r="C8" s="17">
        <f t="shared" ref="C8:D8" si="2">SUM(C4:C7)</f>
        <v>25.200000000000003</v>
      </c>
      <c r="D8" s="17">
        <f t="shared" si="2"/>
        <v>25.200000000000003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topLeftCell="A31" workbookViewId="0">
      <selection activeCell="F3" sqref="F3"/>
    </sheetView>
  </sheetViews>
  <sheetFormatPr defaultRowHeight="15"/>
  <cols>
    <col min="1" max="1" width="3.85546875" style="1" customWidth="1"/>
    <col min="2" max="2" width="22.42578125" style="1" customWidth="1"/>
    <col min="3" max="3" width="29.85546875" style="1" customWidth="1"/>
    <col min="4" max="4" width="9.28515625" style="1" customWidth="1"/>
    <col min="5" max="5" width="16.140625" customWidth="1"/>
    <col min="6" max="6" width="20" customWidth="1"/>
  </cols>
  <sheetData>
    <row r="1" spans="1:6" ht="16.5" thickBot="1">
      <c r="A1" s="154" t="s">
        <v>141</v>
      </c>
      <c r="B1" s="155"/>
      <c r="C1" s="155"/>
      <c r="D1" s="155"/>
      <c r="E1" s="155"/>
      <c r="F1" s="155"/>
    </row>
    <row r="2" spans="1:6">
      <c r="A2" s="151" t="s">
        <v>0</v>
      </c>
      <c r="B2" s="148" t="s">
        <v>1</v>
      </c>
      <c r="C2" s="148" t="s">
        <v>2</v>
      </c>
      <c r="D2" s="148" t="s">
        <v>3</v>
      </c>
      <c r="E2" s="107" t="s">
        <v>173</v>
      </c>
      <c r="F2" s="120" t="s">
        <v>175</v>
      </c>
    </row>
    <row r="3" spans="1:6" ht="30">
      <c r="A3" s="152"/>
      <c r="B3" s="149"/>
      <c r="C3" s="149"/>
      <c r="D3" s="149"/>
      <c r="E3" s="108" t="s">
        <v>171</v>
      </c>
      <c r="F3" s="105" t="s">
        <v>172</v>
      </c>
    </row>
    <row r="4" spans="1:6" ht="15" customHeight="1">
      <c r="A4" s="152"/>
      <c r="B4" s="149"/>
      <c r="C4" s="149"/>
      <c r="D4" s="149"/>
      <c r="E4" s="109" t="s">
        <v>174</v>
      </c>
      <c r="F4" s="85" t="s">
        <v>174</v>
      </c>
    </row>
    <row r="5" spans="1:6" ht="15.75" thickBot="1">
      <c r="A5" s="153"/>
      <c r="B5" s="150"/>
      <c r="C5" s="150"/>
      <c r="D5" s="150"/>
      <c r="E5" s="110"/>
      <c r="F5" s="86"/>
    </row>
    <row r="6" spans="1:6" ht="15.75" thickBot="1">
      <c r="A6" s="87"/>
      <c r="B6" s="91"/>
      <c r="C6" s="91"/>
      <c r="D6" s="91"/>
      <c r="E6" s="111"/>
      <c r="F6" s="106"/>
    </row>
    <row r="7" spans="1:6">
      <c r="A7" s="128">
        <v>1</v>
      </c>
      <c r="B7" s="165" t="s">
        <v>142</v>
      </c>
      <c r="C7" s="60" t="s">
        <v>143</v>
      </c>
      <c r="D7" s="60"/>
      <c r="E7" s="112"/>
      <c r="F7" s="81"/>
    </row>
    <row r="8" spans="1:6">
      <c r="A8" s="129"/>
      <c r="B8" s="162"/>
      <c r="C8" s="62" t="s">
        <v>19</v>
      </c>
      <c r="D8" s="100">
        <v>60</v>
      </c>
      <c r="E8" s="113">
        <f t="shared" ref="E8:E12" si="0">D8*0.1</f>
        <v>6</v>
      </c>
      <c r="F8" s="82">
        <f t="shared" ref="F8" si="1">D8*0.1</f>
        <v>6</v>
      </c>
    </row>
    <row r="9" spans="1:6">
      <c r="A9" s="129"/>
      <c r="B9" s="162"/>
      <c r="C9" s="62" t="s">
        <v>144</v>
      </c>
      <c r="D9" s="100">
        <v>60</v>
      </c>
      <c r="E9" s="113">
        <f t="shared" si="0"/>
        <v>6</v>
      </c>
      <c r="F9" s="82">
        <f>D9*0.1</f>
        <v>6</v>
      </c>
    </row>
    <row r="10" spans="1:6">
      <c r="A10" s="129"/>
      <c r="B10" s="162"/>
      <c r="C10" s="62" t="s">
        <v>145</v>
      </c>
      <c r="D10" s="100">
        <v>60</v>
      </c>
      <c r="E10" s="113">
        <f t="shared" si="0"/>
        <v>6</v>
      </c>
      <c r="F10" s="82">
        <f t="shared" ref="F10:F12" si="2">D10*0.1</f>
        <v>6</v>
      </c>
    </row>
    <row r="11" spans="1:6">
      <c r="A11" s="129"/>
      <c r="B11" s="162"/>
      <c r="C11" s="62" t="s">
        <v>85</v>
      </c>
      <c r="D11" s="100">
        <v>120</v>
      </c>
      <c r="E11" s="113">
        <f t="shared" si="0"/>
        <v>12</v>
      </c>
      <c r="F11" s="82">
        <f t="shared" si="2"/>
        <v>12</v>
      </c>
    </row>
    <row r="12" spans="1:6">
      <c r="A12" s="129"/>
      <c r="B12" s="162"/>
      <c r="C12" s="62" t="s">
        <v>146</v>
      </c>
      <c r="D12" s="100">
        <v>60</v>
      </c>
      <c r="E12" s="113">
        <f t="shared" si="0"/>
        <v>6</v>
      </c>
      <c r="F12" s="82">
        <f t="shared" si="2"/>
        <v>6</v>
      </c>
    </row>
    <row r="13" spans="1:6">
      <c r="A13" s="129"/>
      <c r="B13" s="162"/>
      <c r="C13" s="63" t="s">
        <v>14</v>
      </c>
      <c r="D13" s="63">
        <f>SUM(D8:D12)</f>
        <v>360</v>
      </c>
      <c r="E13" s="114">
        <f t="shared" ref="E13:F13" si="3">SUM(E8:E12)</f>
        <v>36</v>
      </c>
      <c r="F13" s="63">
        <f t="shared" si="3"/>
        <v>36</v>
      </c>
    </row>
    <row r="14" spans="1:6">
      <c r="A14" s="129"/>
      <c r="B14" s="162"/>
      <c r="C14" s="64" t="s">
        <v>147</v>
      </c>
      <c r="D14" s="64"/>
      <c r="E14" s="115"/>
      <c r="F14" s="64"/>
    </row>
    <row r="15" spans="1:6">
      <c r="A15" s="129"/>
      <c r="B15" s="162"/>
      <c r="C15" s="62" t="s">
        <v>19</v>
      </c>
      <c r="D15" s="100">
        <v>12</v>
      </c>
      <c r="E15" s="113">
        <f t="shared" ref="E15:E19" si="4">D15*0.1</f>
        <v>1.2000000000000002</v>
      </c>
      <c r="F15" s="82">
        <f t="shared" ref="F15:F19" si="5">D15*0.1</f>
        <v>1.2000000000000002</v>
      </c>
    </row>
    <row r="16" spans="1:6">
      <c r="A16" s="129"/>
      <c r="B16" s="162"/>
      <c r="C16" s="62" t="s">
        <v>144</v>
      </c>
      <c r="D16" s="100">
        <v>12</v>
      </c>
      <c r="E16" s="113">
        <f t="shared" si="4"/>
        <v>1.2000000000000002</v>
      </c>
      <c r="F16" s="82">
        <f t="shared" si="5"/>
        <v>1.2000000000000002</v>
      </c>
    </row>
    <row r="17" spans="1:6">
      <c r="A17" s="129"/>
      <c r="B17" s="162"/>
      <c r="C17" s="62" t="s">
        <v>145</v>
      </c>
      <c r="D17" s="100">
        <v>12</v>
      </c>
      <c r="E17" s="113">
        <f t="shared" si="4"/>
        <v>1.2000000000000002</v>
      </c>
      <c r="F17" s="82">
        <f t="shared" si="5"/>
        <v>1.2000000000000002</v>
      </c>
    </row>
    <row r="18" spans="1:6">
      <c r="A18" s="129"/>
      <c r="B18" s="162"/>
      <c r="C18" s="62" t="s">
        <v>85</v>
      </c>
      <c r="D18" s="100">
        <v>24</v>
      </c>
      <c r="E18" s="113">
        <f t="shared" si="4"/>
        <v>2.4000000000000004</v>
      </c>
      <c r="F18" s="82">
        <f t="shared" si="5"/>
        <v>2.4000000000000004</v>
      </c>
    </row>
    <row r="19" spans="1:6">
      <c r="A19" s="129"/>
      <c r="B19" s="162"/>
      <c r="C19" s="62" t="s">
        <v>146</v>
      </c>
      <c r="D19" s="100">
        <v>12</v>
      </c>
      <c r="E19" s="113">
        <f t="shared" si="4"/>
        <v>1.2000000000000002</v>
      </c>
      <c r="F19" s="82">
        <f t="shared" si="5"/>
        <v>1.2000000000000002</v>
      </c>
    </row>
    <row r="20" spans="1:6">
      <c r="A20" s="129"/>
      <c r="B20" s="162"/>
      <c r="C20" s="63" t="s">
        <v>14</v>
      </c>
      <c r="D20" s="63">
        <f>SUM(D15:D19)</f>
        <v>72</v>
      </c>
      <c r="E20" s="114">
        <f t="shared" ref="E20:F20" si="6">SUM(E15:E19)</f>
        <v>7.2000000000000011</v>
      </c>
      <c r="F20" s="63">
        <f t="shared" si="6"/>
        <v>7.2000000000000011</v>
      </c>
    </row>
    <row r="21" spans="1:6">
      <c r="A21" s="129"/>
      <c r="B21" s="162"/>
      <c r="C21" s="64" t="s">
        <v>99</v>
      </c>
      <c r="D21" s="64"/>
      <c r="E21" s="115"/>
      <c r="F21" s="64"/>
    </row>
    <row r="22" spans="1:6">
      <c r="A22" s="129"/>
      <c r="B22" s="162"/>
      <c r="C22" s="61" t="s">
        <v>148</v>
      </c>
      <c r="D22" s="101">
        <v>50</v>
      </c>
      <c r="E22" s="113">
        <f t="shared" ref="E22:E36" si="7">D22*0.1</f>
        <v>5</v>
      </c>
      <c r="F22" s="82">
        <f t="shared" ref="F22:F36" si="8">D22*0.1</f>
        <v>5</v>
      </c>
    </row>
    <row r="23" spans="1:6">
      <c r="A23" s="129"/>
      <c r="B23" s="162"/>
      <c r="C23" s="61" t="s">
        <v>79</v>
      </c>
      <c r="D23" s="101">
        <v>120</v>
      </c>
      <c r="E23" s="113">
        <f t="shared" si="7"/>
        <v>12</v>
      </c>
      <c r="F23" s="82">
        <f t="shared" si="8"/>
        <v>12</v>
      </c>
    </row>
    <row r="24" spans="1:6">
      <c r="A24" s="129"/>
      <c r="B24" s="162"/>
      <c r="C24" s="61" t="s">
        <v>149</v>
      </c>
      <c r="D24" s="101">
        <v>24</v>
      </c>
      <c r="E24" s="113">
        <f t="shared" si="7"/>
        <v>2.4000000000000004</v>
      </c>
      <c r="F24" s="82">
        <f t="shared" si="8"/>
        <v>2.4000000000000004</v>
      </c>
    </row>
    <row r="25" spans="1:6">
      <c r="A25" s="129"/>
      <c r="B25" s="162"/>
      <c r="C25" s="61" t="s">
        <v>150</v>
      </c>
      <c r="D25" s="101">
        <v>24</v>
      </c>
      <c r="E25" s="113">
        <f t="shared" si="7"/>
        <v>2.4000000000000004</v>
      </c>
      <c r="F25" s="82">
        <f t="shared" si="8"/>
        <v>2.4000000000000004</v>
      </c>
    </row>
    <row r="26" spans="1:6">
      <c r="A26" s="129"/>
      <c r="B26" s="162"/>
      <c r="C26" s="61" t="s">
        <v>29</v>
      </c>
      <c r="D26" s="101">
        <v>24</v>
      </c>
      <c r="E26" s="113">
        <f t="shared" si="7"/>
        <v>2.4000000000000004</v>
      </c>
      <c r="F26" s="82">
        <f t="shared" si="8"/>
        <v>2.4000000000000004</v>
      </c>
    </row>
    <row r="27" spans="1:6">
      <c r="A27" s="129"/>
      <c r="B27" s="162"/>
      <c r="C27" s="61" t="s">
        <v>22</v>
      </c>
      <c r="D27" s="101">
        <v>60</v>
      </c>
      <c r="E27" s="113">
        <f t="shared" si="7"/>
        <v>6</v>
      </c>
      <c r="F27" s="82">
        <f t="shared" si="8"/>
        <v>6</v>
      </c>
    </row>
    <row r="28" spans="1:6">
      <c r="A28" s="129"/>
      <c r="B28" s="162"/>
      <c r="C28" s="61" t="s">
        <v>151</v>
      </c>
      <c r="D28" s="101">
        <v>24</v>
      </c>
      <c r="E28" s="113">
        <f t="shared" si="7"/>
        <v>2.4000000000000004</v>
      </c>
      <c r="F28" s="82">
        <f t="shared" si="8"/>
        <v>2.4000000000000004</v>
      </c>
    </row>
    <row r="29" spans="1:6">
      <c r="A29" s="129"/>
      <c r="B29" s="162"/>
      <c r="C29" s="61" t="s">
        <v>100</v>
      </c>
      <c r="D29" s="101">
        <v>24</v>
      </c>
      <c r="E29" s="113">
        <f t="shared" si="7"/>
        <v>2.4000000000000004</v>
      </c>
      <c r="F29" s="82">
        <f t="shared" si="8"/>
        <v>2.4000000000000004</v>
      </c>
    </row>
    <row r="30" spans="1:6">
      <c r="A30" s="129"/>
      <c r="B30" s="162"/>
      <c r="C30" s="61" t="s">
        <v>152</v>
      </c>
      <c r="D30" s="101">
        <v>24</v>
      </c>
      <c r="E30" s="113">
        <f t="shared" si="7"/>
        <v>2.4000000000000004</v>
      </c>
      <c r="F30" s="82">
        <f t="shared" si="8"/>
        <v>2.4000000000000004</v>
      </c>
    </row>
    <row r="31" spans="1:6">
      <c r="A31" s="129"/>
      <c r="B31" s="162"/>
      <c r="C31" s="61" t="s">
        <v>153</v>
      </c>
      <c r="D31" s="101">
        <v>24</v>
      </c>
      <c r="E31" s="113">
        <f t="shared" si="7"/>
        <v>2.4000000000000004</v>
      </c>
      <c r="F31" s="82">
        <f t="shared" si="8"/>
        <v>2.4000000000000004</v>
      </c>
    </row>
    <row r="32" spans="1:6">
      <c r="A32" s="129"/>
      <c r="B32" s="162"/>
      <c r="C32" s="61" t="s">
        <v>13</v>
      </c>
      <c r="D32" s="101">
        <v>24</v>
      </c>
      <c r="E32" s="113">
        <f t="shared" si="7"/>
        <v>2.4000000000000004</v>
      </c>
      <c r="F32" s="82">
        <f t="shared" si="8"/>
        <v>2.4000000000000004</v>
      </c>
    </row>
    <row r="33" spans="1:6">
      <c r="A33" s="129"/>
      <c r="B33" s="162"/>
      <c r="C33" s="61" t="s">
        <v>10</v>
      </c>
      <c r="D33" s="101">
        <v>24</v>
      </c>
      <c r="E33" s="113">
        <f t="shared" si="7"/>
        <v>2.4000000000000004</v>
      </c>
      <c r="F33" s="82">
        <f t="shared" si="8"/>
        <v>2.4000000000000004</v>
      </c>
    </row>
    <row r="34" spans="1:6">
      <c r="A34" s="129"/>
      <c r="B34" s="162"/>
      <c r="C34" s="62" t="s">
        <v>12</v>
      </c>
      <c r="D34" s="101">
        <v>24</v>
      </c>
      <c r="E34" s="113">
        <f t="shared" si="7"/>
        <v>2.4000000000000004</v>
      </c>
      <c r="F34" s="82">
        <f t="shared" si="8"/>
        <v>2.4000000000000004</v>
      </c>
    </row>
    <row r="35" spans="1:6" ht="24">
      <c r="A35" s="129"/>
      <c r="B35" s="162"/>
      <c r="C35" s="61" t="s">
        <v>154</v>
      </c>
      <c r="D35" s="101">
        <v>50</v>
      </c>
      <c r="E35" s="113">
        <f t="shared" si="7"/>
        <v>5</v>
      </c>
      <c r="F35" s="82">
        <f t="shared" si="8"/>
        <v>5</v>
      </c>
    </row>
    <row r="36" spans="1:6">
      <c r="A36" s="129"/>
      <c r="B36" s="162"/>
      <c r="C36" s="61" t="s">
        <v>155</v>
      </c>
      <c r="D36" s="101">
        <v>24</v>
      </c>
      <c r="E36" s="113">
        <f t="shared" si="7"/>
        <v>2.4000000000000004</v>
      </c>
      <c r="F36" s="82">
        <f t="shared" si="8"/>
        <v>2.4000000000000004</v>
      </c>
    </row>
    <row r="37" spans="1:6">
      <c r="A37" s="129"/>
      <c r="B37" s="162"/>
      <c r="C37" s="63" t="s">
        <v>14</v>
      </c>
      <c r="D37" s="63">
        <f>SUM(D22:D36)</f>
        <v>544</v>
      </c>
      <c r="E37" s="114">
        <f t="shared" ref="E37:F37" si="9">SUM(E22:E36)</f>
        <v>54.399999999999984</v>
      </c>
      <c r="F37" s="63">
        <f t="shared" si="9"/>
        <v>54.399999999999984</v>
      </c>
    </row>
    <row r="38" spans="1:6">
      <c r="A38" s="129"/>
      <c r="B38" s="162"/>
      <c r="C38" s="64" t="s">
        <v>102</v>
      </c>
      <c r="D38" s="64"/>
      <c r="E38" s="115"/>
      <c r="F38" s="64"/>
    </row>
    <row r="39" spans="1:6">
      <c r="A39" s="129"/>
      <c r="B39" s="162"/>
      <c r="C39" s="61" t="s">
        <v>100</v>
      </c>
      <c r="D39" s="71">
        <v>60</v>
      </c>
      <c r="E39" s="113">
        <f t="shared" ref="E39:E44" si="10">D39*0.1</f>
        <v>6</v>
      </c>
      <c r="F39" s="82">
        <f t="shared" ref="F39:F44" si="11">D39*0.1</f>
        <v>6</v>
      </c>
    </row>
    <row r="40" spans="1:6">
      <c r="A40" s="129"/>
      <c r="B40" s="162"/>
      <c r="C40" s="61" t="s">
        <v>104</v>
      </c>
      <c r="D40" s="71">
        <v>60</v>
      </c>
      <c r="E40" s="113">
        <f t="shared" si="10"/>
        <v>6</v>
      </c>
      <c r="F40" s="82">
        <f t="shared" si="11"/>
        <v>6</v>
      </c>
    </row>
    <row r="41" spans="1:6">
      <c r="A41" s="129"/>
      <c r="B41" s="162"/>
      <c r="C41" s="61" t="s">
        <v>156</v>
      </c>
      <c r="D41" s="71">
        <v>60</v>
      </c>
      <c r="E41" s="113">
        <f t="shared" si="10"/>
        <v>6</v>
      </c>
      <c r="F41" s="82">
        <f t="shared" si="11"/>
        <v>6</v>
      </c>
    </row>
    <row r="42" spans="1:6">
      <c r="A42" s="129"/>
      <c r="B42" s="162"/>
      <c r="C42" s="61" t="s">
        <v>97</v>
      </c>
      <c r="D42" s="71">
        <v>60</v>
      </c>
      <c r="E42" s="113">
        <f t="shared" si="10"/>
        <v>6</v>
      </c>
      <c r="F42" s="82">
        <f t="shared" si="11"/>
        <v>6</v>
      </c>
    </row>
    <row r="43" spans="1:6">
      <c r="A43" s="129"/>
      <c r="B43" s="162"/>
      <c r="C43" s="61" t="s">
        <v>6</v>
      </c>
      <c r="D43" s="71">
        <v>60</v>
      </c>
      <c r="E43" s="113">
        <f t="shared" si="10"/>
        <v>6</v>
      </c>
      <c r="F43" s="82">
        <f t="shared" si="11"/>
        <v>6</v>
      </c>
    </row>
    <row r="44" spans="1:6">
      <c r="A44" s="129"/>
      <c r="B44" s="162"/>
      <c r="C44" s="61" t="s">
        <v>151</v>
      </c>
      <c r="D44" s="71">
        <v>60</v>
      </c>
      <c r="E44" s="113">
        <f t="shared" si="10"/>
        <v>6</v>
      </c>
      <c r="F44" s="82">
        <f t="shared" si="11"/>
        <v>6</v>
      </c>
    </row>
    <row r="45" spans="1:6">
      <c r="A45" s="129"/>
      <c r="B45" s="162"/>
      <c r="C45" s="63" t="s">
        <v>14</v>
      </c>
      <c r="D45" s="63">
        <f t="shared" ref="D45:F45" si="12">SUM(D39:D44)</f>
        <v>360</v>
      </c>
      <c r="E45" s="114">
        <f t="shared" si="12"/>
        <v>36</v>
      </c>
      <c r="F45" s="63">
        <f t="shared" si="12"/>
        <v>36</v>
      </c>
    </row>
    <row r="46" spans="1:6" ht="15.75" thickBot="1">
      <c r="A46" s="130"/>
      <c r="B46" s="166"/>
      <c r="C46" s="96" t="s">
        <v>157</v>
      </c>
      <c r="D46" s="102">
        <v>120</v>
      </c>
      <c r="E46" s="116">
        <f t="shared" ref="E46" si="13">D46*0.1</f>
        <v>12</v>
      </c>
      <c r="F46" s="84">
        <f>D46*0.1</f>
        <v>12</v>
      </c>
    </row>
    <row r="47" spans="1:6">
      <c r="A47" s="88"/>
      <c r="B47" s="92"/>
      <c r="C47" s="97" t="s">
        <v>107</v>
      </c>
      <c r="D47" s="97">
        <f>D13+D20+D37+D45+D46</f>
        <v>1456</v>
      </c>
      <c r="E47" s="117">
        <f t="shared" ref="E47:F47" si="14">E13+E20+E37+E45+E46</f>
        <v>145.6</v>
      </c>
      <c r="F47" s="97">
        <f t="shared" si="14"/>
        <v>145.6</v>
      </c>
    </row>
    <row r="48" spans="1:6">
      <c r="A48" s="159">
        <v>2</v>
      </c>
      <c r="B48" s="161" t="s">
        <v>114</v>
      </c>
      <c r="C48" s="62" t="s">
        <v>41</v>
      </c>
      <c r="D48" s="73">
        <v>120</v>
      </c>
      <c r="E48" s="113">
        <f t="shared" ref="E48:E58" si="15">D48*0.1</f>
        <v>12</v>
      </c>
      <c r="F48" s="82">
        <f t="shared" ref="F48:F58" si="16">D48*0.1</f>
        <v>12</v>
      </c>
    </row>
    <row r="49" spans="1:6">
      <c r="A49" s="138"/>
      <c r="B49" s="162"/>
      <c r="C49" s="62" t="s">
        <v>158</v>
      </c>
      <c r="D49" s="73">
        <v>60</v>
      </c>
      <c r="E49" s="113">
        <f t="shared" si="15"/>
        <v>6</v>
      </c>
      <c r="F49" s="82">
        <f t="shared" si="16"/>
        <v>6</v>
      </c>
    </row>
    <row r="50" spans="1:6">
      <c r="A50" s="138"/>
      <c r="B50" s="162"/>
      <c r="C50" s="62" t="s">
        <v>159</v>
      </c>
      <c r="D50" s="73">
        <v>60</v>
      </c>
      <c r="E50" s="113">
        <f t="shared" si="15"/>
        <v>6</v>
      </c>
      <c r="F50" s="82">
        <f t="shared" si="16"/>
        <v>6</v>
      </c>
    </row>
    <row r="51" spans="1:6">
      <c r="A51" s="138"/>
      <c r="B51" s="162"/>
      <c r="C51" s="62" t="s">
        <v>160</v>
      </c>
      <c r="D51" s="73">
        <v>60</v>
      </c>
      <c r="E51" s="113">
        <f t="shared" si="15"/>
        <v>6</v>
      </c>
      <c r="F51" s="82">
        <f t="shared" si="16"/>
        <v>6</v>
      </c>
    </row>
    <row r="52" spans="1:6">
      <c r="A52" s="138"/>
      <c r="B52" s="162"/>
      <c r="C52" s="62" t="s">
        <v>161</v>
      </c>
      <c r="D52" s="73">
        <v>60</v>
      </c>
      <c r="E52" s="113">
        <f t="shared" si="15"/>
        <v>6</v>
      </c>
      <c r="F52" s="82">
        <f t="shared" si="16"/>
        <v>6</v>
      </c>
    </row>
    <row r="53" spans="1:6">
      <c r="A53" s="138"/>
      <c r="B53" s="162"/>
      <c r="C53" s="62" t="s">
        <v>162</v>
      </c>
      <c r="D53" s="73">
        <v>60</v>
      </c>
      <c r="E53" s="113">
        <f t="shared" si="15"/>
        <v>6</v>
      </c>
      <c r="F53" s="82">
        <f t="shared" si="16"/>
        <v>6</v>
      </c>
    </row>
    <row r="54" spans="1:6">
      <c r="A54" s="138"/>
      <c r="B54" s="162"/>
      <c r="C54" s="62" t="s">
        <v>163</v>
      </c>
      <c r="D54" s="73">
        <v>60</v>
      </c>
      <c r="E54" s="113">
        <f t="shared" si="15"/>
        <v>6</v>
      </c>
      <c r="F54" s="82">
        <f t="shared" si="16"/>
        <v>6</v>
      </c>
    </row>
    <row r="55" spans="1:6">
      <c r="A55" s="138"/>
      <c r="B55" s="162"/>
      <c r="C55" s="62" t="s">
        <v>164</v>
      </c>
      <c r="D55" s="73">
        <v>60</v>
      </c>
      <c r="E55" s="113">
        <f t="shared" si="15"/>
        <v>6</v>
      </c>
      <c r="F55" s="82">
        <f t="shared" si="16"/>
        <v>6</v>
      </c>
    </row>
    <row r="56" spans="1:6">
      <c r="A56" s="138"/>
      <c r="B56" s="162"/>
      <c r="C56" s="62" t="s">
        <v>165</v>
      </c>
      <c r="D56" s="73">
        <v>60</v>
      </c>
      <c r="E56" s="113">
        <f t="shared" si="15"/>
        <v>6</v>
      </c>
      <c r="F56" s="82">
        <f t="shared" si="16"/>
        <v>6</v>
      </c>
    </row>
    <row r="57" spans="1:6">
      <c r="A57" s="138"/>
      <c r="B57" s="162"/>
      <c r="C57" s="62" t="s">
        <v>38</v>
      </c>
      <c r="D57" s="73">
        <v>30</v>
      </c>
      <c r="E57" s="113">
        <f t="shared" si="15"/>
        <v>3</v>
      </c>
      <c r="F57" s="82">
        <f t="shared" si="16"/>
        <v>3</v>
      </c>
    </row>
    <row r="58" spans="1:6">
      <c r="A58" s="160"/>
      <c r="B58" s="163"/>
      <c r="C58" s="62" t="s">
        <v>166</v>
      </c>
      <c r="D58" s="73">
        <v>30</v>
      </c>
      <c r="E58" s="113">
        <f t="shared" si="15"/>
        <v>3</v>
      </c>
      <c r="F58" s="82">
        <f t="shared" si="16"/>
        <v>3</v>
      </c>
    </row>
    <row r="59" spans="1:6">
      <c r="A59" s="89"/>
      <c r="B59" s="93"/>
      <c r="C59" s="98" t="s">
        <v>113</v>
      </c>
      <c r="D59" s="98">
        <f>SUM(D48:D58)</f>
        <v>660</v>
      </c>
      <c r="E59" s="118">
        <f t="shared" ref="E59:F59" si="17">SUM(E48:E58)</f>
        <v>66</v>
      </c>
      <c r="F59" s="98">
        <f t="shared" si="17"/>
        <v>66</v>
      </c>
    </row>
    <row r="60" spans="1:6">
      <c r="A60" s="129">
        <v>3</v>
      </c>
      <c r="B60" s="164" t="s">
        <v>136</v>
      </c>
      <c r="C60" s="62" t="s">
        <v>137</v>
      </c>
      <c r="D60" s="73">
        <v>60</v>
      </c>
      <c r="E60" s="113">
        <f t="shared" ref="E60:E62" si="18">D60*0.1</f>
        <v>6</v>
      </c>
      <c r="F60" s="82">
        <f t="shared" ref="F60:F62" si="19">D60*0.1</f>
        <v>6</v>
      </c>
    </row>
    <row r="61" spans="1:6">
      <c r="A61" s="129"/>
      <c r="B61" s="164"/>
      <c r="C61" s="62" t="s">
        <v>138</v>
      </c>
      <c r="D61" s="73">
        <v>60</v>
      </c>
      <c r="E61" s="113">
        <f t="shared" si="18"/>
        <v>6</v>
      </c>
      <c r="F61" s="82">
        <f t="shared" si="19"/>
        <v>6</v>
      </c>
    </row>
    <row r="62" spans="1:6">
      <c r="A62" s="129"/>
      <c r="B62" s="164"/>
      <c r="C62" s="62" t="s">
        <v>139</v>
      </c>
      <c r="D62" s="73">
        <v>20</v>
      </c>
      <c r="E62" s="113">
        <f t="shared" si="18"/>
        <v>2</v>
      </c>
      <c r="F62" s="82">
        <f t="shared" si="19"/>
        <v>2</v>
      </c>
    </row>
    <row r="63" spans="1:6">
      <c r="A63" s="89"/>
      <c r="B63" s="94"/>
      <c r="C63" s="98" t="s">
        <v>119</v>
      </c>
      <c r="D63" s="98">
        <f>SUM(D60:D62)</f>
        <v>140</v>
      </c>
      <c r="E63" s="118">
        <f t="shared" ref="E63:F63" si="20">SUM(E60:E62)</f>
        <v>14</v>
      </c>
      <c r="F63" s="98">
        <f t="shared" si="20"/>
        <v>14</v>
      </c>
    </row>
    <row r="64" spans="1:6">
      <c r="A64" s="129">
        <v>4</v>
      </c>
      <c r="B64" s="156" t="s">
        <v>128</v>
      </c>
      <c r="C64" s="62" t="s">
        <v>167</v>
      </c>
      <c r="D64" s="73">
        <v>120</v>
      </c>
      <c r="E64" s="113">
        <f t="shared" ref="E64:E66" si="21">D64*0.1</f>
        <v>12</v>
      </c>
      <c r="F64" s="82">
        <f t="shared" ref="F64:F66" si="22">D64*0.1</f>
        <v>12</v>
      </c>
    </row>
    <row r="65" spans="1:6">
      <c r="A65" s="129"/>
      <c r="B65" s="157"/>
      <c r="C65" s="62" t="s">
        <v>168</v>
      </c>
      <c r="D65" s="73">
        <v>120</v>
      </c>
      <c r="E65" s="113">
        <f t="shared" si="21"/>
        <v>12</v>
      </c>
      <c r="F65" s="82">
        <f t="shared" si="22"/>
        <v>12</v>
      </c>
    </row>
    <row r="66" spans="1:6">
      <c r="A66" s="129"/>
      <c r="B66" s="158"/>
      <c r="C66" s="62" t="s">
        <v>169</v>
      </c>
      <c r="D66" s="73">
        <v>60</v>
      </c>
      <c r="E66" s="113">
        <f t="shared" si="21"/>
        <v>6</v>
      </c>
      <c r="F66" s="82">
        <f t="shared" si="22"/>
        <v>6</v>
      </c>
    </row>
    <row r="67" spans="1:6" ht="15.75" thickBot="1">
      <c r="A67" s="89"/>
      <c r="B67" s="94"/>
      <c r="C67" s="98" t="s">
        <v>127</v>
      </c>
      <c r="D67" s="98">
        <f>SUM(D64:D66)</f>
        <v>300</v>
      </c>
      <c r="E67" s="119">
        <f t="shared" ref="E67:F67" si="23">SUM(E64:E66)</f>
        <v>30</v>
      </c>
      <c r="F67" s="98">
        <f t="shared" si="23"/>
        <v>30</v>
      </c>
    </row>
    <row r="68" spans="1:6" ht="30.75" thickBot="1">
      <c r="A68" s="90"/>
      <c r="B68" s="95"/>
      <c r="C68" s="99" t="s">
        <v>170</v>
      </c>
      <c r="D68" s="103">
        <f>D47+D59+D67+D63</f>
        <v>2556</v>
      </c>
      <c r="E68" s="104">
        <f t="shared" ref="E68:F68" si="24">E47+E59+E67+E63</f>
        <v>255.6</v>
      </c>
      <c r="F68" s="103">
        <f t="shared" si="24"/>
        <v>255.6</v>
      </c>
    </row>
    <row r="69" spans="1:6">
      <c r="D69" s="52"/>
    </row>
    <row r="70" spans="1:6">
      <c r="F70" s="37" t="e">
        <f>#REF!*0.1</f>
        <v>#REF!</v>
      </c>
    </row>
    <row r="71" spans="1:6">
      <c r="D71" s="32"/>
    </row>
  </sheetData>
  <mergeCells count="13">
    <mergeCell ref="A7:A46"/>
    <mergeCell ref="B7:B46"/>
    <mergeCell ref="A64:A66"/>
    <mergeCell ref="B64:B66"/>
    <mergeCell ref="A48:A58"/>
    <mergeCell ref="B48:B58"/>
    <mergeCell ref="A60:A62"/>
    <mergeCell ref="B60:B62"/>
    <mergeCell ref="A1:F1"/>
    <mergeCell ref="C2:C5"/>
    <mergeCell ref="D2:D5"/>
    <mergeCell ref="B2:B5"/>
    <mergeCell ref="A2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K15" sqref="K15"/>
    </sheetView>
  </sheetViews>
  <sheetFormatPr defaultRowHeight="15"/>
  <cols>
    <col min="1" max="1" width="23" customWidth="1"/>
    <col min="2" max="4" width="22.140625" customWidth="1"/>
  </cols>
  <sheetData>
    <row r="1" spans="1:4" ht="15" customHeight="1" thickBot="1">
      <c r="A1" s="147" t="s">
        <v>177</v>
      </c>
      <c r="B1" s="147"/>
      <c r="C1" s="147"/>
      <c r="D1" s="147"/>
    </row>
    <row r="2" spans="1:4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.75" customHeight="1" thickBot="1">
      <c r="A3" s="168"/>
      <c r="B3" s="168"/>
      <c r="C3" s="47" t="s">
        <v>174</v>
      </c>
      <c r="D3" s="48" t="s">
        <v>174</v>
      </c>
    </row>
    <row r="4" spans="1:4" ht="21" customHeight="1">
      <c r="A4" s="45" t="s">
        <v>4</v>
      </c>
      <c r="B4" s="46"/>
      <c r="C4" s="46"/>
      <c r="D4" s="46"/>
    </row>
    <row r="5" spans="1:4" ht="21" customHeight="1">
      <c r="A5" s="3" t="s">
        <v>5</v>
      </c>
      <c r="B5" s="4">
        <v>120</v>
      </c>
      <c r="C5" s="37">
        <f t="shared" ref="C5:C13" si="0">B5*0.1</f>
        <v>12</v>
      </c>
      <c r="D5" s="37">
        <f t="shared" ref="D5:D13" si="1">B5*0.1</f>
        <v>12</v>
      </c>
    </row>
    <row r="6" spans="1:4" ht="21" customHeight="1">
      <c r="A6" s="33" t="s">
        <v>6</v>
      </c>
      <c r="B6" s="12">
        <v>60</v>
      </c>
      <c r="C6" s="37">
        <f t="shared" si="0"/>
        <v>6</v>
      </c>
      <c r="D6" s="37">
        <f t="shared" si="1"/>
        <v>6</v>
      </c>
    </row>
    <row r="7" spans="1:4" ht="21" customHeight="1">
      <c r="A7" s="33" t="s">
        <v>7</v>
      </c>
      <c r="B7" s="12">
        <f>120-60</f>
        <v>60</v>
      </c>
      <c r="C7" s="37">
        <f t="shared" si="0"/>
        <v>6</v>
      </c>
      <c r="D7" s="37">
        <f t="shared" si="1"/>
        <v>6</v>
      </c>
    </row>
    <row r="8" spans="1:4" ht="21" customHeight="1">
      <c r="A8" s="33" t="s">
        <v>8</v>
      </c>
      <c r="B8" s="12">
        <f>180-120</f>
        <v>60</v>
      </c>
      <c r="C8" s="37">
        <f t="shared" si="0"/>
        <v>6</v>
      </c>
      <c r="D8" s="37">
        <f t="shared" si="1"/>
        <v>6</v>
      </c>
    </row>
    <row r="9" spans="1:4" ht="21" customHeight="1">
      <c r="A9" s="33" t="s">
        <v>9</v>
      </c>
      <c r="B9" s="12">
        <v>180</v>
      </c>
      <c r="C9" s="37">
        <f t="shared" si="0"/>
        <v>18</v>
      </c>
      <c r="D9" s="37">
        <f t="shared" si="1"/>
        <v>18</v>
      </c>
    </row>
    <row r="10" spans="1:4" ht="21" customHeight="1">
      <c r="A10" s="33" t="s">
        <v>10</v>
      </c>
      <c r="B10" s="12">
        <f>60+120</f>
        <v>180</v>
      </c>
      <c r="C10" s="37">
        <f t="shared" si="0"/>
        <v>18</v>
      </c>
      <c r="D10" s="37">
        <f t="shared" si="1"/>
        <v>18</v>
      </c>
    </row>
    <row r="11" spans="1:4" ht="21" customHeight="1">
      <c r="A11" s="33" t="s">
        <v>11</v>
      </c>
      <c r="B11" s="12">
        <v>120</v>
      </c>
      <c r="C11" s="37">
        <f t="shared" si="0"/>
        <v>12</v>
      </c>
      <c r="D11" s="37">
        <f t="shared" si="1"/>
        <v>12</v>
      </c>
    </row>
    <row r="12" spans="1:4" ht="21" customHeight="1">
      <c r="A12" s="33" t="s">
        <v>12</v>
      </c>
      <c r="B12" s="12">
        <v>120</v>
      </c>
      <c r="C12" s="37">
        <f t="shared" si="0"/>
        <v>12</v>
      </c>
      <c r="D12" s="37">
        <f t="shared" si="1"/>
        <v>12</v>
      </c>
    </row>
    <row r="13" spans="1:4" ht="21" customHeight="1">
      <c r="A13" s="33" t="s">
        <v>13</v>
      </c>
      <c r="B13" s="12">
        <v>60</v>
      </c>
      <c r="C13" s="37">
        <f t="shared" si="0"/>
        <v>6</v>
      </c>
      <c r="D13" s="37">
        <f t="shared" si="1"/>
        <v>6</v>
      </c>
    </row>
    <row r="14" spans="1:4" ht="21" customHeight="1">
      <c r="A14" s="5" t="s">
        <v>14</v>
      </c>
      <c r="B14" s="6">
        <f>SUM(B5:B13)</f>
        <v>960</v>
      </c>
      <c r="C14" s="6">
        <f>SUM(C5:C13)</f>
        <v>96</v>
      </c>
      <c r="D14" s="43">
        <f>SUM(D5:D13)</f>
        <v>96</v>
      </c>
    </row>
    <row r="15" spans="1:4" ht="21" customHeight="1">
      <c r="A15" s="2" t="s">
        <v>15</v>
      </c>
      <c r="B15" s="20"/>
      <c r="C15" s="20"/>
      <c r="D15" s="20"/>
    </row>
    <row r="16" spans="1:4" ht="21" customHeight="1">
      <c r="A16" s="3" t="s">
        <v>5</v>
      </c>
      <c r="B16" s="4">
        <v>12</v>
      </c>
      <c r="C16" s="37">
        <f t="shared" ref="C16:C23" si="2">B16*0.1</f>
        <v>1.2000000000000002</v>
      </c>
      <c r="D16" s="37">
        <f t="shared" ref="D16:D23" si="3">B16*0.1</f>
        <v>1.2000000000000002</v>
      </c>
    </row>
    <row r="17" spans="1:4" ht="21" customHeight="1">
      <c r="A17" s="3" t="s">
        <v>16</v>
      </c>
      <c r="B17" s="4">
        <v>12</v>
      </c>
      <c r="C17" s="37">
        <f t="shared" si="2"/>
        <v>1.2000000000000002</v>
      </c>
      <c r="D17" s="37">
        <f t="shared" si="3"/>
        <v>1.2000000000000002</v>
      </c>
    </row>
    <row r="18" spans="1:4" ht="21" customHeight="1">
      <c r="A18" s="3" t="s">
        <v>7</v>
      </c>
      <c r="B18" s="4">
        <v>6</v>
      </c>
      <c r="C18" s="37">
        <f t="shared" si="2"/>
        <v>0.60000000000000009</v>
      </c>
      <c r="D18" s="37">
        <f t="shared" si="3"/>
        <v>0.60000000000000009</v>
      </c>
    </row>
    <row r="19" spans="1:4" ht="21" customHeight="1">
      <c r="A19" s="3" t="s">
        <v>8</v>
      </c>
      <c r="B19" s="4">
        <v>6</v>
      </c>
      <c r="C19" s="37">
        <f t="shared" si="2"/>
        <v>0.60000000000000009</v>
      </c>
      <c r="D19" s="37">
        <f t="shared" si="3"/>
        <v>0.60000000000000009</v>
      </c>
    </row>
    <row r="20" spans="1:4" ht="21" customHeight="1">
      <c r="A20" s="33" t="s">
        <v>9</v>
      </c>
      <c r="B20" s="4">
        <v>18</v>
      </c>
      <c r="C20" s="37">
        <f t="shared" si="2"/>
        <v>1.8</v>
      </c>
      <c r="D20" s="37">
        <f t="shared" si="3"/>
        <v>1.8</v>
      </c>
    </row>
    <row r="21" spans="1:4" ht="21" customHeight="1">
      <c r="A21" s="33" t="s">
        <v>10</v>
      </c>
      <c r="B21" s="4">
        <v>18</v>
      </c>
      <c r="C21" s="37">
        <f t="shared" si="2"/>
        <v>1.8</v>
      </c>
      <c r="D21" s="37">
        <f t="shared" si="3"/>
        <v>1.8</v>
      </c>
    </row>
    <row r="22" spans="1:4" ht="21" customHeight="1">
      <c r="A22" s="33" t="s">
        <v>11</v>
      </c>
      <c r="B22" s="4">
        <v>12</v>
      </c>
      <c r="C22" s="37">
        <f t="shared" si="2"/>
        <v>1.2000000000000002</v>
      </c>
      <c r="D22" s="37">
        <f t="shared" si="3"/>
        <v>1.2000000000000002</v>
      </c>
    </row>
    <row r="23" spans="1:4" ht="21" customHeight="1">
      <c r="A23" s="33" t="s">
        <v>12</v>
      </c>
      <c r="B23" s="4">
        <v>6</v>
      </c>
      <c r="C23" s="37">
        <f t="shared" si="2"/>
        <v>0.60000000000000009</v>
      </c>
      <c r="D23" s="37">
        <f t="shared" si="3"/>
        <v>0.60000000000000009</v>
      </c>
    </row>
    <row r="24" spans="1:4" ht="21" customHeight="1">
      <c r="A24" s="5" t="s">
        <v>14</v>
      </c>
      <c r="B24" s="6">
        <f>SUM(B16:B23)</f>
        <v>90</v>
      </c>
      <c r="C24" s="6">
        <f>SUM(C16:C23)</f>
        <v>9</v>
      </c>
      <c r="D24" s="6">
        <f>SUM(D16:D23)</f>
        <v>9</v>
      </c>
    </row>
    <row r="25" spans="1:4" ht="21" customHeight="1">
      <c r="A25" s="7" t="s">
        <v>17</v>
      </c>
      <c r="B25" s="20"/>
      <c r="C25" s="20"/>
      <c r="D25" s="20"/>
    </row>
    <row r="26" spans="1:4" ht="21" customHeight="1">
      <c r="A26" s="3" t="s">
        <v>18</v>
      </c>
      <c r="B26" s="4">
        <v>18</v>
      </c>
      <c r="C26" s="37">
        <f t="shared" ref="C26:C32" si="4">B26*0.1</f>
        <v>1.8</v>
      </c>
      <c r="D26" s="37">
        <f t="shared" ref="D26:D32" si="5">B26*0.1</f>
        <v>1.8</v>
      </c>
    </row>
    <row r="27" spans="1:4" ht="21" customHeight="1">
      <c r="A27" s="3" t="s">
        <v>19</v>
      </c>
      <c r="B27" s="4">
        <f>36-18</f>
        <v>18</v>
      </c>
      <c r="C27" s="37">
        <f t="shared" si="4"/>
        <v>1.8</v>
      </c>
      <c r="D27" s="37">
        <f t="shared" si="5"/>
        <v>1.8</v>
      </c>
    </row>
    <row r="28" spans="1:4" ht="21" customHeight="1">
      <c r="A28" s="3" t="s">
        <v>20</v>
      </c>
      <c r="B28" s="4">
        <v>18</v>
      </c>
      <c r="C28" s="37">
        <f t="shared" si="4"/>
        <v>1.8</v>
      </c>
      <c r="D28" s="37">
        <f t="shared" si="5"/>
        <v>1.8</v>
      </c>
    </row>
    <row r="29" spans="1:4" ht="21" customHeight="1">
      <c r="A29" s="3" t="s">
        <v>21</v>
      </c>
      <c r="B29" s="4">
        <v>18</v>
      </c>
      <c r="C29" s="37">
        <f t="shared" si="4"/>
        <v>1.8</v>
      </c>
      <c r="D29" s="37">
        <f t="shared" si="5"/>
        <v>1.8</v>
      </c>
    </row>
    <row r="30" spans="1:4" ht="21" customHeight="1">
      <c r="A30" s="3" t="s">
        <v>22</v>
      </c>
      <c r="B30" s="4">
        <v>18</v>
      </c>
      <c r="C30" s="37">
        <f t="shared" si="4"/>
        <v>1.8</v>
      </c>
      <c r="D30" s="37">
        <f t="shared" si="5"/>
        <v>1.8</v>
      </c>
    </row>
    <row r="31" spans="1:4" ht="21" customHeight="1">
      <c r="A31" s="3" t="s">
        <v>23</v>
      </c>
      <c r="B31" s="4">
        <v>24</v>
      </c>
      <c r="C31" s="37">
        <f t="shared" si="4"/>
        <v>2.4000000000000004</v>
      </c>
      <c r="D31" s="37">
        <f t="shared" si="5"/>
        <v>2.4000000000000004</v>
      </c>
    </row>
    <row r="32" spans="1:4" ht="21" customHeight="1">
      <c r="A32" s="3" t="s">
        <v>24</v>
      </c>
      <c r="B32" s="4">
        <v>24</v>
      </c>
      <c r="C32" s="37">
        <f t="shared" si="4"/>
        <v>2.4000000000000004</v>
      </c>
      <c r="D32" s="37">
        <f t="shared" si="5"/>
        <v>2.4000000000000004</v>
      </c>
    </row>
    <row r="33" spans="1:4" ht="21" customHeight="1">
      <c r="A33" s="5" t="s">
        <v>14</v>
      </c>
      <c r="B33" s="6">
        <f>SUM(B26:B32)</f>
        <v>138</v>
      </c>
      <c r="C33" s="6">
        <f>SUM(C26:C32)</f>
        <v>13.8</v>
      </c>
      <c r="D33" s="6">
        <f>SUM(D26:D32)</f>
        <v>13.8</v>
      </c>
    </row>
    <row r="34" spans="1:4" ht="21" customHeight="1">
      <c r="A34" s="3" t="s">
        <v>25</v>
      </c>
      <c r="B34" s="4">
        <v>60</v>
      </c>
      <c r="C34" s="37">
        <f>B34*0.1</f>
        <v>6</v>
      </c>
      <c r="D34" s="37">
        <f>B34*0.1</f>
        <v>6</v>
      </c>
    </row>
    <row r="35" spans="1:4" ht="21" customHeight="1">
      <c r="A35" s="9" t="s">
        <v>26</v>
      </c>
      <c r="B35" s="10">
        <f>B14+B24+B33+B34</f>
        <v>1248</v>
      </c>
      <c r="C35" s="10">
        <f>C14+C24+C33+C34</f>
        <v>124.8</v>
      </c>
      <c r="D35" s="10">
        <f>D14+D24+D33+D34</f>
        <v>124.8</v>
      </c>
    </row>
  </sheetData>
  <mergeCells count="3">
    <mergeCell ref="A2:A3"/>
    <mergeCell ref="B2:B3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sqref="A1:D3"/>
    </sheetView>
  </sheetViews>
  <sheetFormatPr defaultRowHeight="15"/>
  <cols>
    <col min="1" max="1" width="30.7109375" customWidth="1"/>
    <col min="2" max="4" width="23.42578125" customWidth="1"/>
  </cols>
  <sheetData>
    <row r="1" spans="1:4" ht="16.5" customHeight="1" thickBot="1">
      <c r="A1" s="170" t="s">
        <v>27</v>
      </c>
      <c r="B1" s="170"/>
      <c r="C1" s="170"/>
      <c r="D1" s="170"/>
    </row>
    <row r="2" spans="1:4" ht="15" customHeight="1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68"/>
      <c r="B3" s="168"/>
      <c r="C3" s="47" t="s">
        <v>174</v>
      </c>
      <c r="D3" s="48" t="s">
        <v>174</v>
      </c>
    </row>
    <row r="4" spans="1:4">
      <c r="A4" s="2" t="s">
        <v>4</v>
      </c>
      <c r="B4" s="20"/>
      <c r="C4" s="20"/>
      <c r="D4" s="20"/>
    </row>
    <row r="5" spans="1:4" ht="24" customHeight="1">
      <c r="A5" s="33" t="s">
        <v>9</v>
      </c>
      <c r="B5" s="4">
        <f>60+60</f>
        <v>120</v>
      </c>
      <c r="C5" s="37">
        <f t="shared" ref="C5:C11" si="0">B5*0.1</f>
        <v>12</v>
      </c>
      <c r="D5" s="37">
        <f t="shared" ref="D5:D11" si="1">B5*0.1</f>
        <v>12</v>
      </c>
    </row>
    <row r="6" spans="1:4" ht="24" customHeight="1">
      <c r="A6" s="33" t="s">
        <v>8</v>
      </c>
      <c r="B6" s="4">
        <v>60</v>
      </c>
      <c r="C6" s="37">
        <f t="shared" si="0"/>
        <v>6</v>
      </c>
      <c r="D6" s="37">
        <f t="shared" si="1"/>
        <v>6</v>
      </c>
    </row>
    <row r="7" spans="1:4" ht="24" customHeight="1">
      <c r="A7" s="33" t="s">
        <v>6</v>
      </c>
      <c r="B7" s="4">
        <v>60</v>
      </c>
      <c r="C7" s="37">
        <f t="shared" si="0"/>
        <v>6</v>
      </c>
      <c r="D7" s="37">
        <f t="shared" si="1"/>
        <v>6</v>
      </c>
    </row>
    <row r="8" spans="1:4" ht="24" customHeight="1">
      <c r="A8" s="33" t="s">
        <v>12</v>
      </c>
      <c r="B8" s="12">
        <v>120</v>
      </c>
      <c r="C8" s="37">
        <f t="shared" si="0"/>
        <v>12</v>
      </c>
      <c r="D8" s="37">
        <f t="shared" si="1"/>
        <v>12</v>
      </c>
    </row>
    <row r="9" spans="1:4" ht="24" customHeight="1">
      <c r="A9" s="33" t="s">
        <v>5</v>
      </c>
      <c r="B9" s="12">
        <v>60</v>
      </c>
      <c r="C9" s="37">
        <f t="shared" si="0"/>
        <v>6</v>
      </c>
      <c r="D9" s="37">
        <f t="shared" si="1"/>
        <v>6</v>
      </c>
    </row>
    <row r="10" spans="1:4" ht="24" customHeight="1">
      <c r="A10" s="33" t="s">
        <v>11</v>
      </c>
      <c r="B10" s="12">
        <v>120</v>
      </c>
      <c r="C10" s="37">
        <f t="shared" si="0"/>
        <v>12</v>
      </c>
      <c r="D10" s="37">
        <f t="shared" si="1"/>
        <v>12</v>
      </c>
    </row>
    <row r="11" spans="1:4" ht="24" customHeight="1">
      <c r="A11" s="33" t="s">
        <v>13</v>
      </c>
      <c r="B11" s="12">
        <v>60</v>
      </c>
      <c r="C11" s="37">
        <f t="shared" si="0"/>
        <v>6</v>
      </c>
      <c r="D11" s="37">
        <f t="shared" si="1"/>
        <v>6</v>
      </c>
    </row>
    <row r="12" spans="1:4" ht="24" customHeight="1">
      <c r="A12" s="5" t="s">
        <v>14</v>
      </c>
      <c r="B12" s="6">
        <f>SUM(B5:B11)</f>
        <v>600</v>
      </c>
      <c r="C12" s="6">
        <f>SUM(C5:C11)</f>
        <v>60</v>
      </c>
      <c r="D12" s="6">
        <f>SUM(D5:D11)</f>
        <v>60</v>
      </c>
    </row>
    <row r="13" spans="1:4" ht="24" customHeight="1">
      <c r="A13" s="2" t="s">
        <v>15</v>
      </c>
      <c r="B13" s="20"/>
      <c r="C13" s="20"/>
      <c r="D13" s="20"/>
    </row>
    <row r="14" spans="1:4" ht="24" customHeight="1">
      <c r="A14" s="33" t="s">
        <v>9</v>
      </c>
      <c r="B14" s="38">
        <v>6</v>
      </c>
      <c r="C14" s="37">
        <f t="shared" ref="C14:C19" si="2">B14*0.1</f>
        <v>0.60000000000000009</v>
      </c>
      <c r="D14" s="37">
        <f t="shared" ref="D14:D19" si="3">B14*0.1</f>
        <v>0.60000000000000009</v>
      </c>
    </row>
    <row r="15" spans="1:4" ht="24" customHeight="1">
      <c r="A15" s="33" t="s">
        <v>8</v>
      </c>
      <c r="B15" s="38">
        <v>6</v>
      </c>
      <c r="C15" s="37">
        <f t="shared" si="2"/>
        <v>0.60000000000000009</v>
      </c>
      <c r="D15" s="37">
        <f t="shared" si="3"/>
        <v>0.60000000000000009</v>
      </c>
    </row>
    <row r="16" spans="1:4" ht="24" customHeight="1">
      <c r="A16" s="33" t="s">
        <v>6</v>
      </c>
      <c r="B16" s="38">
        <v>6</v>
      </c>
      <c r="C16" s="37">
        <f t="shared" si="2"/>
        <v>0.60000000000000009</v>
      </c>
      <c r="D16" s="37">
        <f t="shared" si="3"/>
        <v>0.60000000000000009</v>
      </c>
    </row>
    <row r="17" spans="1:4" ht="24" customHeight="1">
      <c r="A17" s="33" t="s">
        <v>12</v>
      </c>
      <c r="B17" s="38">
        <v>6</v>
      </c>
      <c r="C17" s="37">
        <f t="shared" si="2"/>
        <v>0.60000000000000009</v>
      </c>
      <c r="D17" s="37">
        <f t="shared" si="3"/>
        <v>0.60000000000000009</v>
      </c>
    </row>
    <row r="18" spans="1:4" ht="24" customHeight="1">
      <c r="A18" s="33" t="s">
        <v>5</v>
      </c>
      <c r="B18" s="38">
        <v>12</v>
      </c>
      <c r="C18" s="37">
        <f t="shared" si="2"/>
        <v>1.2000000000000002</v>
      </c>
      <c r="D18" s="37">
        <f t="shared" si="3"/>
        <v>1.2000000000000002</v>
      </c>
    </row>
    <row r="19" spans="1:4" ht="24" customHeight="1">
      <c r="A19" s="33" t="s">
        <v>11</v>
      </c>
      <c r="B19" s="38">
        <v>6</v>
      </c>
      <c r="C19" s="37">
        <f t="shared" si="2"/>
        <v>0.60000000000000009</v>
      </c>
      <c r="D19" s="37">
        <f t="shared" si="3"/>
        <v>0.60000000000000009</v>
      </c>
    </row>
    <row r="20" spans="1:4" ht="24" customHeight="1">
      <c r="A20" s="5" t="s">
        <v>14</v>
      </c>
      <c r="B20" s="6">
        <f>SUM(B14:B19)</f>
        <v>42</v>
      </c>
      <c r="C20" s="6">
        <f>SUM(C14:C19)</f>
        <v>4.2000000000000011</v>
      </c>
      <c r="D20" s="6">
        <f>SUM(D14:D19)</f>
        <v>4.2000000000000011</v>
      </c>
    </row>
    <row r="21" spans="1:4" ht="24" customHeight="1">
      <c r="A21" s="7" t="s">
        <v>17</v>
      </c>
      <c r="B21" s="20"/>
      <c r="C21" s="20"/>
      <c r="D21" s="20"/>
    </row>
    <row r="22" spans="1:4" ht="24" customHeight="1">
      <c r="A22" s="33" t="s">
        <v>28</v>
      </c>
      <c r="B22" s="12">
        <v>18</v>
      </c>
      <c r="C22" s="37">
        <f>B22*0.1</f>
        <v>1.8</v>
      </c>
      <c r="D22" s="37">
        <f>B22*0.1</f>
        <v>1.8</v>
      </c>
    </row>
    <row r="23" spans="1:4" ht="24" customHeight="1">
      <c r="A23" s="3" t="s">
        <v>20</v>
      </c>
      <c r="B23" s="12">
        <v>24</v>
      </c>
      <c r="C23" s="37">
        <f>B23*0.1</f>
        <v>2.4000000000000004</v>
      </c>
      <c r="D23" s="37">
        <f>B23*0.1</f>
        <v>2.4000000000000004</v>
      </c>
    </row>
    <row r="24" spans="1:4" ht="24" customHeight="1">
      <c r="A24" s="8" t="s">
        <v>29</v>
      </c>
      <c r="B24" s="4">
        <v>18</v>
      </c>
      <c r="C24" s="37">
        <f>B24*0.1</f>
        <v>1.8</v>
      </c>
      <c r="D24" s="37">
        <f>B24*0.1</f>
        <v>1.8</v>
      </c>
    </row>
    <row r="25" spans="1:4" ht="24" customHeight="1">
      <c r="A25" s="3" t="s">
        <v>24</v>
      </c>
      <c r="B25" s="4">
        <v>24</v>
      </c>
      <c r="C25" s="37">
        <f>B25*0.1</f>
        <v>2.4000000000000004</v>
      </c>
      <c r="D25" s="37">
        <f>B25*0.1</f>
        <v>2.4000000000000004</v>
      </c>
    </row>
    <row r="26" spans="1:4" ht="24" customHeight="1">
      <c r="A26" s="5" t="s">
        <v>14</v>
      </c>
      <c r="B26" s="6">
        <f>SUM(B22:B25)</f>
        <v>84</v>
      </c>
      <c r="C26" s="6">
        <f>SUM(C22:C25)</f>
        <v>8.4</v>
      </c>
      <c r="D26" s="6">
        <f>SUM(D22:D25)</f>
        <v>8.4</v>
      </c>
    </row>
    <row r="27" spans="1:4" ht="24" customHeight="1">
      <c r="A27" s="2" t="s">
        <v>30</v>
      </c>
      <c r="B27" s="20"/>
      <c r="C27" s="20"/>
      <c r="D27" s="20"/>
    </row>
    <row r="28" spans="1:4" ht="24" customHeight="1">
      <c r="A28" s="3" t="s">
        <v>31</v>
      </c>
      <c r="B28" s="4">
        <f>60-30</f>
        <v>30</v>
      </c>
      <c r="C28" s="37">
        <f t="shared" ref="C28:C33" si="4">B28*0.1</f>
        <v>3</v>
      </c>
      <c r="D28" s="37">
        <f t="shared" ref="D28:D33" si="5">B28*0.1</f>
        <v>3</v>
      </c>
    </row>
    <row r="29" spans="1:4" ht="24" customHeight="1">
      <c r="A29" s="3" t="s">
        <v>32</v>
      </c>
      <c r="B29" s="4">
        <f>120-60</f>
        <v>60</v>
      </c>
      <c r="C29" s="37">
        <f t="shared" si="4"/>
        <v>6</v>
      </c>
      <c r="D29" s="37">
        <f t="shared" si="5"/>
        <v>6</v>
      </c>
    </row>
    <row r="30" spans="1:4" ht="24" customHeight="1">
      <c r="A30" s="3" t="s">
        <v>33</v>
      </c>
      <c r="B30" s="4">
        <v>60</v>
      </c>
      <c r="C30" s="37">
        <f t="shared" si="4"/>
        <v>6</v>
      </c>
      <c r="D30" s="37">
        <f t="shared" si="5"/>
        <v>6</v>
      </c>
    </row>
    <row r="31" spans="1:4" ht="24" customHeight="1">
      <c r="A31" s="31" t="s">
        <v>34</v>
      </c>
      <c r="B31" s="4">
        <v>60</v>
      </c>
      <c r="C31" s="37">
        <f t="shared" si="4"/>
        <v>6</v>
      </c>
      <c r="D31" s="37">
        <f t="shared" si="5"/>
        <v>6</v>
      </c>
    </row>
    <row r="32" spans="1:4" ht="24" customHeight="1">
      <c r="A32" s="8" t="s">
        <v>35</v>
      </c>
      <c r="B32" s="4">
        <v>60</v>
      </c>
      <c r="C32" s="37">
        <f t="shared" si="4"/>
        <v>6</v>
      </c>
      <c r="D32" s="37">
        <f t="shared" si="5"/>
        <v>6</v>
      </c>
    </row>
    <row r="33" spans="1:4" ht="24" customHeight="1">
      <c r="A33" s="8" t="s">
        <v>36</v>
      </c>
      <c r="B33" s="4">
        <v>60</v>
      </c>
      <c r="C33" s="37">
        <f t="shared" si="4"/>
        <v>6</v>
      </c>
      <c r="D33" s="37">
        <f t="shared" si="5"/>
        <v>6</v>
      </c>
    </row>
    <row r="34" spans="1:4" ht="24" customHeight="1">
      <c r="A34" s="5" t="s">
        <v>14</v>
      </c>
      <c r="B34" s="6">
        <f>SUM(B28:B33)</f>
        <v>330</v>
      </c>
      <c r="C34" s="6">
        <f>SUM(C28:C33)</f>
        <v>33</v>
      </c>
      <c r="D34" s="6">
        <f>SUM(D28:D33)</f>
        <v>33</v>
      </c>
    </row>
    <row r="35" spans="1:4" ht="24" customHeight="1">
      <c r="A35" s="2" t="s">
        <v>37</v>
      </c>
      <c r="B35" s="20"/>
      <c r="C35" s="20"/>
      <c r="D35" s="20"/>
    </row>
    <row r="36" spans="1:4" ht="24" customHeight="1">
      <c r="A36" s="3" t="s">
        <v>31</v>
      </c>
      <c r="B36" s="4">
        <v>6</v>
      </c>
      <c r="C36" s="37">
        <f>B36*0.1</f>
        <v>0.60000000000000009</v>
      </c>
      <c r="D36" s="37">
        <f>B36*0.1</f>
        <v>0.60000000000000009</v>
      </c>
    </row>
    <row r="37" spans="1:4" ht="24" customHeight="1">
      <c r="A37" s="3" t="s">
        <v>32</v>
      </c>
      <c r="B37" s="4">
        <v>6</v>
      </c>
      <c r="C37" s="37">
        <f>B37*0.1</f>
        <v>0.60000000000000009</v>
      </c>
      <c r="D37" s="37">
        <f>B37*0.1</f>
        <v>0.60000000000000009</v>
      </c>
    </row>
    <row r="38" spans="1:4" ht="24" customHeight="1">
      <c r="A38" s="3" t="s">
        <v>33</v>
      </c>
      <c r="B38" s="13">
        <v>6</v>
      </c>
      <c r="C38" s="37">
        <f>B38*0.1</f>
        <v>0.60000000000000009</v>
      </c>
      <c r="D38" s="37">
        <f>B38*0.1</f>
        <v>0.60000000000000009</v>
      </c>
    </row>
    <row r="39" spans="1:4" ht="24" customHeight="1">
      <c r="A39" s="31" t="s">
        <v>34</v>
      </c>
      <c r="B39" s="13">
        <v>6</v>
      </c>
      <c r="C39" s="37">
        <f>B39*0.1</f>
        <v>0.60000000000000009</v>
      </c>
      <c r="D39" s="37">
        <f>B39*0.1</f>
        <v>0.60000000000000009</v>
      </c>
    </row>
    <row r="40" spans="1:4" ht="24" customHeight="1">
      <c r="A40" s="8" t="s">
        <v>35</v>
      </c>
      <c r="B40" s="13">
        <v>6</v>
      </c>
      <c r="C40" s="37">
        <f>B40*0.1</f>
        <v>0.60000000000000009</v>
      </c>
      <c r="D40" s="37">
        <f>B40*0.1</f>
        <v>0.60000000000000009</v>
      </c>
    </row>
    <row r="41" spans="1:4" ht="24" customHeight="1">
      <c r="A41" s="5" t="s">
        <v>14</v>
      </c>
      <c r="B41" s="6">
        <f>SUM(B36:B40)</f>
        <v>30</v>
      </c>
      <c r="C41" s="6">
        <f>SUM(C36:C40)</f>
        <v>3.0000000000000004</v>
      </c>
      <c r="D41" s="6">
        <f>SUM(D36:D40)</f>
        <v>3.0000000000000004</v>
      </c>
    </row>
    <row r="42" spans="1:4" ht="24" customHeight="1">
      <c r="A42" s="3" t="s">
        <v>38</v>
      </c>
      <c r="B42" s="13">
        <v>120</v>
      </c>
      <c r="C42" s="37">
        <f>B42*0.1</f>
        <v>12</v>
      </c>
      <c r="D42" s="37">
        <f>B42*0.1</f>
        <v>12</v>
      </c>
    </row>
    <row r="43" spans="1:4" ht="24" customHeight="1">
      <c r="A43" s="3" t="s">
        <v>39</v>
      </c>
      <c r="B43" s="13">
        <v>60</v>
      </c>
      <c r="C43" s="37">
        <f>B43*0.1</f>
        <v>6</v>
      </c>
      <c r="D43" s="37">
        <f>B43*0.1</f>
        <v>6</v>
      </c>
    </row>
    <row r="44" spans="1:4" ht="24" customHeight="1">
      <c r="A44" s="3" t="s">
        <v>40</v>
      </c>
      <c r="B44" s="13"/>
      <c r="C44" s="37">
        <f>B44*0.1</f>
        <v>0</v>
      </c>
      <c r="D44" s="37">
        <f>B44*0.1</f>
        <v>0</v>
      </c>
    </row>
    <row r="45" spans="1:4" ht="24" customHeight="1">
      <c r="A45" s="5" t="s">
        <v>14</v>
      </c>
      <c r="B45" s="6">
        <f>SUM(B42:B43)</f>
        <v>180</v>
      </c>
      <c r="C45" s="43">
        <f>SUM(C42:C43)</f>
        <v>18</v>
      </c>
      <c r="D45" s="43">
        <f>SUM(D42:D43)</f>
        <v>18</v>
      </c>
    </row>
    <row r="46" spans="1:4">
      <c r="A46" s="3" t="s">
        <v>41</v>
      </c>
      <c r="B46" s="13">
        <v>220</v>
      </c>
      <c r="C46" s="37">
        <f t="shared" ref="C46:C51" si="6">B46*0.1</f>
        <v>22</v>
      </c>
      <c r="D46" s="37">
        <f t="shared" ref="D46:D51" si="7">B46*0.1</f>
        <v>22</v>
      </c>
    </row>
    <row r="47" spans="1:4">
      <c r="A47" s="3" t="s">
        <v>42</v>
      </c>
      <c r="B47" s="13">
        <v>22</v>
      </c>
      <c r="C47" s="37">
        <f t="shared" si="6"/>
        <v>2.2000000000000002</v>
      </c>
      <c r="D47" s="37">
        <f t="shared" si="7"/>
        <v>2.2000000000000002</v>
      </c>
    </row>
    <row r="48" spans="1:4">
      <c r="A48" s="3" t="s">
        <v>43</v>
      </c>
      <c r="B48" s="13">
        <v>60</v>
      </c>
      <c r="C48" s="37">
        <f t="shared" si="6"/>
        <v>6</v>
      </c>
      <c r="D48" s="37">
        <f t="shared" si="7"/>
        <v>6</v>
      </c>
    </row>
    <row r="49" spans="1:11">
      <c r="A49" s="15" t="s">
        <v>44</v>
      </c>
      <c r="B49" s="13">
        <v>100</v>
      </c>
      <c r="C49" s="37">
        <f t="shared" si="6"/>
        <v>10</v>
      </c>
      <c r="D49" s="37">
        <f t="shared" si="7"/>
        <v>10</v>
      </c>
    </row>
    <row r="50" spans="1:11">
      <c r="A50" s="15" t="s">
        <v>45</v>
      </c>
      <c r="B50" s="13">
        <v>100</v>
      </c>
      <c r="C50" s="37">
        <f t="shared" si="6"/>
        <v>10</v>
      </c>
      <c r="D50" s="37">
        <f t="shared" si="7"/>
        <v>10</v>
      </c>
      <c r="K50" s="169"/>
    </row>
    <row r="51" spans="1:11">
      <c r="A51" s="15" t="s">
        <v>46</v>
      </c>
      <c r="B51" s="13">
        <v>100</v>
      </c>
      <c r="C51" s="37">
        <f t="shared" si="6"/>
        <v>10</v>
      </c>
      <c r="D51" s="37">
        <f t="shared" si="7"/>
        <v>10</v>
      </c>
      <c r="K51" s="169"/>
    </row>
    <row r="52" spans="1:11">
      <c r="A52" s="5" t="s">
        <v>14</v>
      </c>
      <c r="B52" s="6">
        <f>SUM(B46:B51)</f>
        <v>602</v>
      </c>
      <c r="C52" s="41">
        <f>SUM(C46:C51)</f>
        <v>60.2</v>
      </c>
      <c r="D52" s="41">
        <f>SUM(D46:D51)</f>
        <v>60.2</v>
      </c>
      <c r="K52" s="169"/>
    </row>
    <row r="53" spans="1:11" ht="15.75">
      <c r="A53" s="9" t="s">
        <v>26</v>
      </c>
      <c r="B53" s="14">
        <f>B12+B20+B26+B34+B41+B45+B52</f>
        <v>1868</v>
      </c>
      <c r="C53" s="123">
        <f>C12+C20+C26+C34+C41+C45+C52</f>
        <v>186.8</v>
      </c>
      <c r="D53" s="123">
        <f>D12+D20+D26+D34+D41+D45+D52</f>
        <v>186.8</v>
      </c>
      <c r="K53" s="169"/>
    </row>
    <row r="54" spans="1:11">
      <c r="K54" s="169"/>
    </row>
    <row r="55" spans="1:11">
      <c r="K55" s="169"/>
    </row>
    <row r="56" spans="1:11">
      <c r="K56" s="169"/>
    </row>
  </sheetData>
  <mergeCells count="4">
    <mergeCell ref="K50:K56"/>
    <mergeCell ref="A2:A3"/>
    <mergeCell ref="B2:B3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3"/>
    </sheetView>
  </sheetViews>
  <sheetFormatPr defaultRowHeight="15"/>
  <cols>
    <col min="1" max="1" width="17.28515625" customWidth="1"/>
    <col min="2" max="4" width="25.5703125" customWidth="1"/>
  </cols>
  <sheetData>
    <row r="1" spans="1:4" ht="16.5" thickBot="1">
      <c r="A1" s="170" t="s">
        <v>47</v>
      </c>
      <c r="B1" s="170"/>
      <c r="C1" s="170"/>
      <c r="D1" s="170"/>
    </row>
    <row r="2" spans="1:4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" customHeight="1" thickBot="1">
      <c r="A3" s="168"/>
      <c r="B3" s="168"/>
      <c r="C3" s="47" t="s">
        <v>174</v>
      </c>
      <c r="D3" s="48" t="s">
        <v>174</v>
      </c>
    </row>
    <row r="4" spans="1:4" ht="15" customHeight="1">
      <c r="A4" s="3" t="s">
        <v>48</v>
      </c>
      <c r="B4" s="13">
        <v>220</v>
      </c>
      <c r="C4" s="37">
        <f>B4*0.1</f>
        <v>22</v>
      </c>
      <c r="D4" s="37">
        <f>B4*0.1</f>
        <v>22</v>
      </c>
    </row>
    <row r="5" spans="1:4">
      <c r="A5" s="3" t="s">
        <v>49</v>
      </c>
      <c r="B5" s="13">
        <v>220</v>
      </c>
      <c r="C5" s="37">
        <f>B5*0.1</f>
        <v>22</v>
      </c>
      <c r="D5" s="37">
        <f>B5*0.1</f>
        <v>22</v>
      </c>
    </row>
    <row r="6" spans="1:4">
      <c r="A6" s="5" t="s">
        <v>14</v>
      </c>
      <c r="B6" s="6">
        <f>SUM(GHRCCST!B4:B5)</f>
        <v>440</v>
      </c>
      <c r="C6" s="41">
        <f>SUM(GHRCCST!C4:C5)</f>
        <v>44</v>
      </c>
      <c r="D6" s="41">
        <f>SUM(GHRCCST!D4:D5)</f>
        <v>44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E29" sqref="E29"/>
    </sheetView>
  </sheetViews>
  <sheetFormatPr defaultRowHeight="15"/>
  <cols>
    <col min="1" max="1" width="17.85546875" customWidth="1"/>
    <col min="2" max="4" width="24" customWidth="1"/>
  </cols>
  <sheetData>
    <row r="1" spans="1:4" ht="16.5" thickBot="1">
      <c r="A1" s="170" t="s">
        <v>179</v>
      </c>
      <c r="B1" s="170"/>
      <c r="C1" s="170"/>
      <c r="D1" s="170"/>
    </row>
    <row r="2" spans="1:4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68"/>
      <c r="B3" s="168"/>
      <c r="C3" s="47" t="s">
        <v>174</v>
      </c>
      <c r="D3" s="48" t="s">
        <v>174</v>
      </c>
    </row>
    <row r="4" spans="1:4">
      <c r="A4" s="3" t="s">
        <v>50</v>
      </c>
      <c r="B4" s="13">
        <v>120</v>
      </c>
      <c r="C4" s="37">
        <f>B4*0.1</f>
        <v>12</v>
      </c>
      <c r="D4" s="37">
        <f>B4*0.1</f>
        <v>12</v>
      </c>
    </row>
    <row r="5" spans="1:4">
      <c r="A5" s="3" t="s">
        <v>51</v>
      </c>
      <c r="B5" s="13">
        <v>60</v>
      </c>
      <c r="C5" s="37">
        <f>B5*0.1</f>
        <v>6</v>
      </c>
      <c r="D5" s="37">
        <f>B5*0.1</f>
        <v>6</v>
      </c>
    </row>
    <row r="6" spans="1:4">
      <c r="A6" s="5" t="s">
        <v>14</v>
      </c>
      <c r="B6" s="6">
        <f>SUM(B4:B5)</f>
        <v>180</v>
      </c>
      <c r="C6" s="6">
        <f>SUM(C4:C5)</f>
        <v>18</v>
      </c>
      <c r="D6" s="6">
        <f>SUM(D4:D5)</f>
        <v>18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3"/>
    </sheetView>
  </sheetViews>
  <sheetFormatPr defaultRowHeight="15"/>
  <cols>
    <col min="1" max="1" width="19.7109375" customWidth="1"/>
    <col min="2" max="4" width="22.85546875" customWidth="1"/>
  </cols>
  <sheetData>
    <row r="1" spans="1:4" ht="16.5" thickBot="1">
      <c r="A1" s="170" t="s">
        <v>52</v>
      </c>
      <c r="B1" s="170"/>
      <c r="C1" s="170"/>
      <c r="D1" s="170"/>
    </row>
    <row r="2" spans="1:4">
      <c r="A2" s="167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68"/>
      <c r="B3" s="168"/>
      <c r="C3" s="47" t="s">
        <v>174</v>
      </c>
      <c r="D3" s="48" t="s">
        <v>174</v>
      </c>
    </row>
    <row r="4" spans="1:4">
      <c r="A4" s="3" t="s">
        <v>38</v>
      </c>
      <c r="B4" s="13">
        <v>180</v>
      </c>
      <c r="C4" s="37">
        <f>B4*0.1</f>
        <v>18</v>
      </c>
      <c r="D4" s="37">
        <f>B4*0.1</f>
        <v>18</v>
      </c>
    </row>
    <row r="5" spans="1:4">
      <c r="A5" s="5" t="s">
        <v>14</v>
      </c>
      <c r="B5" s="6">
        <f>SUM(B4:B4)</f>
        <v>180</v>
      </c>
      <c r="C5" s="6">
        <f>SUM(C4:C4)</f>
        <v>18</v>
      </c>
      <c r="D5" s="6">
        <f>SUM(D4:D4)</f>
        <v>18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3"/>
    </sheetView>
  </sheetViews>
  <sheetFormatPr defaultRowHeight="15"/>
  <cols>
    <col min="1" max="1" width="22.42578125" style="44" customWidth="1"/>
    <col min="2" max="4" width="26.7109375" customWidth="1"/>
  </cols>
  <sheetData>
    <row r="1" spans="1:4" ht="16.5" thickBot="1">
      <c r="A1" s="171" t="s">
        <v>53</v>
      </c>
      <c r="B1" s="172"/>
      <c r="C1" s="172"/>
      <c r="D1" s="173"/>
    </row>
    <row r="2" spans="1:4">
      <c r="A2" s="174" t="s">
        <v>2</v>
      </c>
      <c r="B2" s="167" t="s">
        <v>3</v>
      </c>
      <c r="C2" s="121" t="s">
        <v>171</v>
      </c>
      <c r="D2" s="122" t="s">
        <v>172</v>
      </c>
    </row>
    <row r="3" spans="1:4" ht="15.75" thickBot="1">
      <c r="A3" s="175"/>
      <c r="B3" s="168"/>
      <c r="C3" s="47" t="s">
        <v>174</v>
      </c>
      <c r="D3" s="48" t="s">
        <v>174</v>
      </c>
    </row>
    <row r="4" spans="1:4">
      <c r="A4" s="124" t="s">
        <v>38</v>
      </c>
      <c r="B4" s="11">
        <f>120+30</f>
        <v>150</v>
      </c>
      <c r="C4" s="37">
        <f>B4*0.1</f>
        <v>15</v>
      </c>
      <c r="D4" s="49">
        <f>B4*0.1</f>
        <v>15</v>
      </c>
    </row>
    <row r="5" spans="1:4" ht="15.75" thickBot="1">
      <c r="A5" s="125" t="s">
        <v>14</v>
      </c>
      <c r="B5" s="50">
        <f>SUM(B4:B4)</f>
        <v>150</v>
      </c>
      <c r="C5" s="50">
        <f>SUM(C4:C4)</f>
        <v>15</v>
      </c>
      <c r="D5" s="51">
        <f>SUM(D4:D4)</f>
        <v>15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F1" sqref="F1"/>
    </sheetView>
  </sheetViews>
  <sheetFormatPr defaultRowHeight="15"/>
  <cols>
    <col min="1" max="1" width="29" customWidth="1"/>
    <col min="2" max="4" width="25.5703125" customWidth="1"/>
  </cols>
  <sheetData>
    <row r="1" spans="1:4" ht="26.25" customHeight="1" thickBot="1">
      <c r="A1" s="171" t="s">
        <v>54</v>
      </c>
      <c r="B1" s="172"/>
      <c r="C1" s="172"/>
      <c r="D1" s="173"/>
    </row>
    <row r="2" spans="1:4" ht="26.25" customHeight="1">
      <c r="A2" s="174" t="s">
        <v>2</v>
      </c>
      <c r="B2" s="167" t="s">
        <v>3</v>
      </c>
      <c r="C2" s="121" t="s">
        <v>171</v>
      </c>
      <c r="D2" s="122" t="s">
        <v>172</v>
      </c>
    </row>
    <row r="3" spans="1:4" ht="26.25" customHeight="1" thickBot="1">
      <c r="A3" s="175"/>
      <c r="B3" s="168"/>
      <c r="C3" s="47" t="s">
        <v>174</v>
      </c>
      <c r="D3" s="48" t="s">
        <v>174</v>
      </c>
    </row>
    <row r="4" spans="1:4" ht="26.25" customHeight="1">
      <c r="A4" s="126" t="s">
        <v>41</v>
      </c>
      <c r="B4" s="13">
        <v>120</v>
      </c>
      <c r="C4" s="37">
        <f>B4*0.1</f>
        <v>12</v>
      </c>
      <c r="D4" s="49">
        <f>B4*0.1</f>
        <v>12</v>
      </c>
    </row>
    <row r="5" spans="1:4" ht="26.25" customHeight="1">
      <c r="A5" s="126" t="s">
        <v>55</v>
      </c>
      <c r="B5" s="13">
        <v>120</v>
      </c>
      <c r="C5" s="37">
        <f>B5*0.1</f>
        <v>12</v>
      </c>
      <c r="D5" s="49">
        <f>B5*0.1</f>
        <v>12</v>
      </c>
    </row>
    <row r="6" spans="1:4" ht="26.25" customHeight="1" thickBot="1">
      <c r="A6" s="125" t="s">
        <v>14</v>
      </c>
      <c r="B6" s="50">
        <f>SUM(B4:B5)</f>
        <v>240</v>
      </c>
      <c r="C6" s="50">
        <f>SUM(C4:C5)</f>
        <v>24</v>
      </c>
      <c r="D6" s="51">
        <f>SUM(D4:D5)</f>
        <v>24</v>
      </c>
    </row>
  </sheetData>
  <mergeCells count="3">
    <mergeCell ref="A1:D1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GHRU Saikheda</vt:lpstr>
      <vt:lpstr>GHRU Amravati</vt:lpstr>
      <vt:lpstr>GHRCE</vt:lpstr>
      <vt:lpstr>GHRIETN</vt:lpstr>
      <vt:lpstr>GHRCCST</vt:lpstr>
      <vt:lpstr>GHRLS</vt:lpstr>
      <vt:lpstr>GHRIMRN</vt:lpstr>
      <vt:lpstr>GHRSBMN</vt:lpstr>
      <vt:lpstr>SRWC</vt:lpstr>
      <vt:lpstr>GHRV(SB)</vt:lpstr>
      <vt:lpstr>GHRV(CBSE)</vt:lpstr>
      <vt:lpstr>GHRIBM,J</vt:lpstr>
      <vt:lpstr>GHRJC,J</vt:lpstr>
      <vt:lpstr>GHRCEM,P</vt:lpstr>
      <vt:lpstr>GHRIET,P</vt:lpstr>
      <vt:lpstr>GHRIMR,P</vt:lpstr>
      <vt:lpstr>GHRCACS,P</vt:lpstr>
      <vt:lpstr>GHRJC,P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2020-08-27T10:41:01Z</dcterms:modified>
</cp:coreProperties>
</file>